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'DC45'!$A$1:$K$34</definedName>
    <definedName name="_xlnm.Print_Area" localSheetId="11">'DC6'!$A$1:$K$34</definedName>
    <definedName name="_xlnm.Print_Area" localSheetId="20">'DC7'!$A$1:$K$34</definedName>
    <definedName name="_xlnm.Print_Area" localSheetId="26">'DC8'!$A$1:$K$34</definedName>
    <definedName name="_xlnm.Print_Area" localSheetId="31">'DC9'!$A$1:$K$34</definedName>
    <definedName name="_xlnm.Print_Area" localSheetId="5">'NC061'!$A$1:$K$34</definedName>
    <definedName name="_xlnm.Print_Area" localSheetId="6">'NC062'!$A$1:$K$34</definedName>
    <definedName name="_xlnm.Print_Area" localSheetId="7">'NC064'!$A$1:$K$34</definedName>
    <definedName name="_xlnm.Print_Area" localSheetId="8">'NC065'!$A$1:$K$34</definedName>
    <definedName name="_xlnm.Print_Area" localSheetId="9">'NC066'!$A$1:$K$34</definedName>
    <definedName name="_xlnm.Print_Area" localSheetId="10">'NC067'!$A$1:$K$34</definedName>
    <definedName name="_xlnm.Print_Area" localSheetId="12">'NC071'!$A$1:$K$34</definedName>
    <definedName name="_xlnm.Print_Area" localSheetId="13">'NC072'!$A$1:$K$34</definedName>
    <definedName name="_xlnm.Print_Area" localSheetId="14">'NC073'!$A$1:$K$34</definedName>
    <definedName name="_xlnm.Print_Area" localSheetId="15">'NC074'!$A$1:$K$34</definedName>
    <definedName name="_xlnm.Print_Area" localSheetId="16">'NC075'!$A$1:$K$34</definedName>
    <definedName name="_xlnm.Print_Area" localSheetId="17">'NC076'!$A$1:$K$34</definedName>
    <definedName name="_xlnm.Print_Area" localSheetId="18">'NC077'!$A$1:$K$34</definedName>
    <definedName name="_xlnm.Print_Area" localSheetId="19">'NC078'!$A$1:$K$34</definedName>
    <definedName name="_xlnm.Print_Area" localSheetId="21">'NC082'!$A$1:$K$34</definedName>
    <definedName name="_xlnm.Print_Area" localSheetId="22">'NC084'!$A$1:$K$34</definedName>
    <definedName name="_xlnm.Print_Area" localSheetId="23">'NC085'!$A$1:$K$34</definedName>
    <definedName name="_xlnm.Print_Area" localSheetId="24">'NC086'!$A$1:$K$34</definedName>
    <definedName name="_xlnm.Print_Area" localSheetId="25">'NC087'!$A$1:$K$34</definedName>
    <definedName name="_xlnm.Print_Area" localSheetId="27">'NC091'!$A$1:$K$34</definedName>
    <definedName name="_xlnm.Print_Area" localSheetId="28">'NC092'!$A$1:$K$34</definedName>
    <definedName name="_xlnm.Print_Area" localSheetId="29">'NC093'!$A$1:$K$34</definedName>
    <definedName name="_xlnm.Print_Area" localSheetId="30">'NC094'!$A$1:$K$34</definedName>
    <definedName name="_xlnm.Print_Area" localSheetId="1">'NC451'!$A$1:$K$34</definedName>
    <definedName name="_xlnm.Print_Area" localSheetId="2">'NC452'!$A$1:$K$34</definedName>
    <definedName name="_xlnm.Print_Area" localSheetId="3">'NC453'!$A$1:$K$34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<sst xmlns="http://schemas.openxmlformats.org/spreadsheetml/2006/main" count="1312" uniqueCount="71">
  <si>
    <t>Northern Cape: Joe Morolong(NC451)</t>
  </si>
  <si>
    <t>STATEMENT OF CAPITAL AND OPERATING EXPENDITURE</t>
  </si>
  <si>
    <t>Growth in municipal budgets compared to S71 Preliminary Outcome for 2019/20</t>
  </si>
  <si>
    <t>2019/20</t>
  </si>
  <si>
    <t>2020/21</t>
  </si>
  <si>
    <t>2021/22</t>
  </si>
  <si>
    <t>2022/23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</si>
  <si>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</si>
  <si>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</si>
  <si>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</si>
  <si>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</si>
  <si>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</si>
  <si>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</si>
  <si>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2019/20- 2020/21</t>
  </si>
  <si>
    <t>2019/20- 2022/23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</si>
  <si>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</si>
  <si>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</si>
  <si>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</si>
  <si>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</si>
  <si>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</si>
  <si>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</si>
  <si>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</si>
  <si>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</si>
  <si>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</si>
  <si>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</si>
  <si>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</si>
  <si>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</si>
  <si>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</si>
  <si>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</si>
  <si>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</si>
  <si>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</si>
  <si>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</si>
  <si>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</si>
  <si>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</si>
  <si>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</si>
  <si>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</si>
  <si>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</si>
  <si>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</si>
  <si>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</si>
  <si>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and Adopted Budget Estimates, Preliminary Outcome = Actuals</t>
  </si>
  <si>
    <t>Northern Cape: Ga-Segonyana(NC452)</t>
  </si>
  <si>
    <t>Northern Cape: Gamagara(NC453)</t>
  </si>
  <si>
    <t>Northern Cape: John Taolo Gaetsewe(DC45)</t>
  </si>
  <si>
    <t>Northern Cape: Richtersveld(NC061)</t>
  </si>
  <si>
    <t>Northern Cape: Nama Khoi(NC062)</t>
  </si>
  <si>
    <t>Northern Cape: Kamiesberg(NC064)</t>
  </si>
  <si>
    <t>Northern Cape: Hantam(NC065)</t>
  </si>
  <si>
    <t>Northern Cape: Karoo Hoogland(NC066)</t>
  </si>
  <si>
    <t>Northern Cape: Khai-Ma(NC067)</t>
  </si>
  <si>
    <t>Northern Cape: Namakwa(DC6)</t>
  </si>
  <si>
    <t>Northern Cape: Ubuntu(NC071)</t>
  </si>
  <si>
    <t>Northern Cape: Umsobomvu(NC072)</t>
  </si>
  <si>
    <t>Northern Cape: Emthanjeni(NC073)</t>
  </si>
  <si>
    <t>Northern Cape: Kareeberg(NC074)</t>
  </si>
  <si>
    <t>Northern Cape: Renosterberg(NC075)</t>
  </si>
  <si>
    <t>Northern Cape: Thembelihle(NC076)</t>
  </si>
  <si>
    <t>Northern Cape: Siyathemba(NC077)</t>
  </si>
  <si>
    <t>Northern Cape: Siyancuma(NC078)</t>
  </si>
  <si>
    <t>Northern Cape: Pixley Ka Seme (NC)(DC7)</t>
  </si>
  <si>
    <t>Northern Cape: !Kai! Garib(NC082)</t>
  </si>
  <si>
    <t>Northern Cape: !Kheis(NC084)</t>
  </si>
  <si>
    <t>Northern Cape: Tsantsabane(NC085)</t>
  </si>
  <si>
    <t>Northern Cape: Kgatelopele(NC086)</t>
  </si>
  <si>
    <t>Northern Cape: Dawid Kruiper(NC087)</t>
  </si>
  <si>
    <t>Northern Cape: Z F Mgcawu(DC8)</t>
  </si>
  <si>
    <t>Northern Cape: Sol Plaatje(NC091)</t>
  </si>
  <si>
    <t>Northern Cape: Dikgatlong(NC092)</t>
  </si>
  <si>
    <t>Northern Cape: Magareng(NC093)</t>
  </si>
  <si>
    <t>Northern Cape: Phokwane(NC094)</t>
  </si>
  <si>
    <t>Northern Cape: Frances Baard(DC9)</t>
  </si>
  <si>
    <t>CONSOLIDATION FOR NORTHERN CAPE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</si>
</sst>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1" sqref="B1:J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70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1316241497</v>
      </c>
      <c r="D8" s="43">
        <v>1252414555</v>
      </c>
      <c r="E8" s="43">
        <v>1320483116</v>
      </c>
      <c r="F8" s="43">
        <v>1402495599</v>
      </c>
      <c r="G8" s="44">
        <v>1464599546</v>
      </c>
      <c r="H8" s="45">
        <v>1544762562</v>
      </c>
      <c r="I8" s="22">
        <f>IF($E8=0,0,(($F8/$E8)-1)*100)</f>
        <v>6.210793762243005</v>
      </c>
      <c r="J8" s="23">
        <f>IF($E8=0,0,((($H8/$E8)^(1/3))-1)*100)</f>
        <v>5.368216153988059</v>
      </c>
      <c r="K8" s="2"/>
    </row>
    <row r="9" spans="1:11" ht="12.75">
      <c r="A9" s="5"/>
      <c r="B9" s="21" t="s">
        <v>17</v>
      </c>
      <c r="C9" s="43">
        <v>3399286508</v>
      </c>
      <c r="D9" s="43">
        <v>3157469069</v>
      </c>
      <c r="E9" s="43">
        <v>2901027249</v>
      </c>
      <c r="F9" s="43">
        <v>3587881450</v>
      </c>
      <c r="G9" s="44">
        <v>3737359257</v>
      </c>
      <c r="H9" s="45">
        <v>3948102089</v>
      </c>
      <c r="I9" s="22">
        <f>IF($E9=0,0,(($F9/$E9)-1)*100)</f>
        <v>23.676240932819994</v>
      </c>
      <c r="J9" s="23">
        <f>IF($E9=0,0,((($H9/$E9)^(1/3))-1)*100)</f>
        <v>10.81847990097442</v>
      </c>
      <c r="K9" s="2"/>
    </row>
    <row r="10" spans="1:11" ht="12.75">
      <c r="A10" s="5"/>
      <c r="B10" s="21" t="s">
        <v>18</v>
      </c>
      <c r="C10" s="43">
        <v>2863968994</v>
      </c>
      <c r="D10" s="43">
        <v>2909336979</v>
      </c>
      <c r="E10" s="43">
        <v>2234738399</v>
      </c>
      <c r="F10" s="43">
        <v>3022942535</v>
      </c>
      <c r="G10" s="44">
        <v>3153563664</v>
      </c>
      <c r="H10" s="45">
        <v>3333606898</v>
      </c>
      <c r="I10" s="22">
        <f aca="true" t="shared" si="0" ref="I10:I33">IF($E10=0,0,(($F10/$E10)-1)*100)</f>
        <v>35.270532620404495</v>
      </c>
      <c r="J10" s="23">
        <f aca="true" t="shared" si="1" ref="J10:J33">IF($E10=0,0,((($H10/$E10)^(1/3))-1)*100)</f>
        <v>14.260441602274398</v>
      </c>
      <c r="K10" s="2"/>
    </row>
    <row r="11" spans="1:11" ht="12.75">
      <c r="A11" s="9"/>
      <c r="B11" s="24" t="s">
        <v>19</v>
      </c>
      <c r="C11" s="46">
        <v>7579496999</v>
      </c>
      <c r="D11" s="46">
        <v>7319220603</v>
      </c>
      <c r="E11" s="46">
        <v>6456248764</v>
      </c>
      <c r="F11" s="46">
        <v>8013319584</v>
      </c>
      <c r="G11" s="47">
        <v>8355522467</v>
      </c>
      <c r="H11" s="48">
        <v>8826471549</v>
      </c>
      <c r="I11" s="25">
        <f t="shared" si="0"/>
        <v>24.1172680439796</v>
      </c>
      <c r="J11" s="26">
        <f t="shared" si="1"/>
        <v>10.986193504500207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2875504851</v>
      </c>
      <c r="D13" s="43">
        <v>2759961773</v>
      </c>
      <c r="E13" s="43">
        <v>2431065607</v>
      </c>
      <c r="F13" s="43">
        <v>2942504608</v>
      </c>
      <c r="G13" s="44">
        <v>3117226637</v>
      </c>
      <c r="H13" s="45">
        <v>3268120502</v>
      </c>
      <c r="I13" s="22">
        <f t="shared" si="0"/>
        <v>21.037647010733274</v>
      </c>
      <c r="J13" s="23">
        <f t="shared" si="1"/>
        <v>10.365616617985317</v>
      </c>
      <c r="K13" s="2"/>
    </row>
    <row r="14" spans="1:11" ht="12.75">
      <c r="A14" s="5"/>
      <c r="B14" s="21" t="s">
        <v>22</v>
      </c>
      <c r="C14" s="43">
        <v>523732188</v>
      </c>
      <c r="D14" s="43">
        <v>543608784</v>
      </c>
      <c r="E14" s="43">
        <v>252988832</v>
      </c>
      <c r="F14" s="43">
        <v>609372660</v>
      </c>
      <c r="G14" s="44">
        <v>669340181</v>
      </c>
      <c r="H14" s="45">
        <v>696096605</v>
      </c>
      <c r="I14" s="22">
        <f t="shared" si="0"/>
        <v>140.86939142040862</v>
      </c>
      <c r="J14" s="23">
        <f t="shared" si="1"/>
        <v>40.12728962927983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1799870653</v>
      </c>
      <c r="D16" s="43">
        <v>1753276012</v>
      </c>
      <c r="E16" s="43">
        <v>1393652489</v>
      </c>
      <c r="F16" s="43">
        <v>1973635031</v>
      </c>
      <c r="G16" s="44">
        <v>2055655452</v>
      </c>
      <c r="H16" s="45">
        <v>2174328854</v>
      </c>
      <c r="I16" s="22">
        <f t="shared" si="0"/>
        <v>41.61600876673066</v>
      </c>
      <c r="J16" s="23">
        <f t="shared" si="1"/>
        <v>15.981906879143315</v>
      </c>
      <c r="K16" s="2"/>
    </row>
    <row r="17" spans="1:11" ht="12.75">
      <c r="A17" s="5"/>
      <c r="B17" s="21" t="s">
        <v>24</v>
      </c>
      <c r="C17" s="43">
        <v>2518460380</v>
      </c>
      <c r="D17" s="43">
        <v>2530758953</v>
      </c>
      <c r="E17" s="43">
        <v>1688852677</v>
      </c>
      <c r="F17" s="43">
        <v>2517265289</v>
      </c>
      <c r="G17" s="44">
        <v>2594438840</v>
      </c>
      <c r="H17" s="45">
        <v>2713524190</v>
      </c>
      <c r="I17" s="29">
        <f t="shared" si="0"/>
        <v>49.051798495032386</v>
      </c>
      <c r="J17" s="30">
        <f t="shared" si="1"/>
        <v>17.124381441855906</v>
      </c>
      <c r="K17" s="2"/>
    </row>
    <row r="18" spans="1:11" ht="12.75">
      <c r="A18" s="5"/>
      <c r="B18" s="24" t="s">
        <v>25</v>
      </c>
      <c r="C18" s="46">
        <v>7717568072</v>
      </c>
      <c r="D18" s="46">
        <v>7587605522</v>
      </c>
      <c r="E18" s="46">
        <v>5766559605</v>
      </c>
      <c r="F18" s="46">
        <v>8042777588</v>
      </c>
      <c r="G18" s="47">
        <v>8436661110</v>
      </c>
      <c r="H18" s="48">
        <v>8852070151</v>
      </c>
      <c r="I18" s="25">
        <f t="shared" si="0"/>
        <v>39.4727209795311</v>
      </c>
      <c r="J18" s="26">
        <f t="shared" si="1"/>
        <v>15.356663734417907</v>
      </c>
      <c r="K18" s="2"/>
    </row>
    <row r="19" spans="1:11" ht="23.25" customHeight="1">
      <c r="A19" s="31"/>
      <c r="B19" s="32" t="s">
        <v>26</v>
      </c>
      <c r="C19" s="52">
        <v>-138071073</v>
      </c>
      <c r="D19" s="52">
        <v>-268384919</v>
      </c>
      <c r="E19" s="52">
        <v>689689159</v>
      </c>
      <c r="F19" s="53">
        <v>-29458004</v>
      </c>
      <c r="G19" s="54">
        <v>-81138643</v>
      </c>
      <c r="H19" s="55">
        <v>-25598602</v>
      </c>
      <c r="I19" s="33">
        <f t="shared" si="0"/>
        <v>-104.27120009291026</v>
      </c>
      <c r="J19" s="34">
        <f t="shared" si="1"/>
        <v>-133.35704848477468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9</v>
      </c>
      <c r="D22" s="43">
        <v>12000009</v>
      </c>
      <c r="E22" s="43">
        <v>30658</v>
      </c>
      <c r="F22" s="43">
        <v>16999990</v>
      </c>
      <c r="G22" s="44">
        <v>9</v>
      </c>
      <c r="H22" s="45">
        <v>9</v>
      </c>
      <c r="I22" s="38">
        <f t="shared" si="0"/>
        <v>55350.420771087476</v>
      </c>
      <c r="J22" s="23">
        <f t="shared" si="1"/>
        <v>-93.35390982030768</v>
      </c>
      <c r="K22" s="2"/>
    </row>
    <row r="23" spans="1:11" ht="12.75">
      <c r="A23" s="9"/>
      <c r="B23" s="21" t="s">
        <v>29</v>
      </c>
      <c r="C23" s="43">
        <v>209897151</v>
      </c>
      <c r="D23" s="43">
        <v>159248457</v>
      </c>
      <c r="E23" s="43">
        <v>42497800</v>
      </c>
      <c r="F23" s="43">
        <v>157226415</v>
      </c>
      <c r="G23" s="44">
        <v>124369998</v>
      </c>
      <c r="H23" s="45">
        <v>69673713</v>
      </c>
      <c r="I23" s="38">
        <f t="shared" si="0"/>
        <v>269.9636569422417</v>
      </c>
      <c r="J23" s="23">
        <f t="shared" si="1"/>
        <v>17.91457833910539</v>
      </c>
      <c r="K23" s="2"/>
    </row>
    <row r="24" spans="1:11" ht="12.75">
      <c r="A24" s="9"/>
      <c r="B24" s="21" t="s">
        <v>30</v>
      </c>
      <c r="C24" s="43">
        <v>1074607853</v>
      </c>
      <c r="D24" s="43">
        <v>1040680849</v>
      </c>
      <c r="E24" s="43">
        <v>692483624</v>
      </c>
      <c r="F24" s="43">
        <v>1135710263</v>
      </c>
      <c r="G24" s="44">
        <v>916723210</v>
      </c>
      <c r="H24" s="45">
        <v>1069032543</v>
      </c>
      <c r="I24" s="38">
        <f t="shared" si="0"/>
        <v>64.00536036358314</v>
      </c>
      <c r="J24" s="23">
        <f t="shared" si="1"/>
        <v>15.574087394287183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1284505013</v>
      </c>
      <c r="D26" s="46">
        <v>1211929315</v>
      </c>
      <c r="E26" s="46">
        <v>735012082</v>
      </c>
      <c r="F26" s="46">
        <v>1309936668</v>
      </c>
      <c r="G26" s="47">
        <v>1041093217</v>
      </c>
      <c r="H26" s="48">
        <v>1138706265</v>
      </c>
      <c r="I26" s="25">
        <f t="shared" si="0"/>
        <v>78.21974632520394</v>
      </c>
      <c r="J26" s="26">
        <f t="shared" si="1"/>
        <v>15.710404207213259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490860103</v>
      </c>
      <c r="D28" s="43">
        <v>455066636</v>
      </c>
      <c r="E28" s="43">
        <v>345460106</v>
      </c>
      <c r="F28" s="43">
        <v>452247187</v>
      </c>
      <c r="G28" s="44">
        <v>330474733</v>
      </c>
      <c r="H28" s="45">
        <v>404005200</v>
      </c>
      <c r="I28" s="38">
        <f t="shared" si="0"/>
        <v>30.911552201052128</v>
      </c>
      <c r="J28" s="23">
        <f t="shared" si="1"/>
        <v>5.356908281529926</v>
      </c>
      <c r="K28" s="2"/>
    </row>
    <row r="29" spans="1:11" ht="12.75">
      <c r="A29" s="9"/>
      <c r="B29" s="21" t="s">
        <v>35</v>
      </c>
      <c r="C29" s="43">
        <v>236432834</v>
      </c>
      <c r="D29" s="43">
        <v>207633463</v>
      </c>
      <c r="E29" s="43">
        <v>95604408</v>
      </c>
      <c r="F29" s="43">
        <v>226681049</v>
      </c>
      <c r="G29" s="44">
        <v>231260122</v>
      </c>
      <c r="H29" s="45">
        <v>186383226</v>
      </c>
      <c r="I29" s="38">
        <f t="shared" si="0"/>
        <v>137.10313545375442</v>
      </c>
      <c r="J29" s="23">
        <f t="shared" si="1"/>
        <v>24.923162259511212</v>
      </c>
      <c r="K29" s="2"/>
    </row>
    <row r="30" spans="1:11" ht="12.75">
      <c r="A30" s="9"/>
      <c r="B30" s="21" t="s">
        <v>36</v>
      </c>
      <c r="C30" s="43">
        <v>1120000</v>
      </c>
      <c r="D30" s="43">
        <v>1120000</v>
      </c>
      <c r="E30" s="43">
        <v>121845</v>
      </c>
      <c r="F30" s="43">
        <v>80000</v>
      </c>
      <c r="G30" s="44">
        <v>31800</v>
      </c>
      <c r="H30" s="45">
        <v>33708</v>
      </c>
      <c r="I30" s="38">
        <f t="shared" si="0"/>
        <v>-34.34281258976568</v>
      </c>
      <c r="J30" s="23">
        <f t="shared" si="1"/>
        <v>-34.840897909433764</v>
      </c>
      <c r="K30" s="2"/>
    </row>
    <row r="31" spans="1:11" ht="12.75">
      <c r="A31" s="9"/>
      <c r="B31" s="21" t="s">
        <v>37</v>
      </c>
      <c r="C31" s="43">
        <v>211526990</v>
      </c>
      <c r="D31" s="43">
        <v>260831693</v>
      </c>
      <c r="E31" s="43">
        <v>173789563</v>
      </c>
      <c r="F31" s="43">
        <v>174468360</v>
      </c>
      <c r="G31" s="44">
        <v>202588894</v>
      </c>
      <c r="H31" s="45">
        <v>259938193</v>
      </c>
      <c r="I31" s="38">
        <f t="shared" si="0"/>
        <v>0.3905855957529569</v>
      </c>
      <c r="J31" s="23">
        <f t="shared" si="1"/>
        <v>14.36210347646778</v>
      </c>
      <c r="K31" s="2"/>
    </row>
    <row r="32" spans="1:11" ht="12.75">
      <c r="A32" s="9"/>
      <c r="B32" s="21" t="s">
        <v>31</v>
      </c>
      <c r="C32" s="43">
        <v>390758603</v>
      </c>
      <c r="D32" s="43">
        <v>314634434</v>
      </c>
      <c r="E32" s="43">
        <v>180822619</v>
      </c>
      <c r="F32" s="43">
        <v>477915088</v>
      </c>
      <c r="G32" s="44">
        <v>384541674</v>
      </c>
      <c r="H32" s="45">
        <v>462418948</v>
      </c>
      <c r="I32" s="38">
        <f t="shared" si="0"/>
        <v>164.30050103411014</v>
      </c>
      <c r="J32" s="23">
        <f t="shared" si="1"/>
        <v>36.75009038556607</v>
      </c>
      <c r="K32" s="2"/>
    </row>
    <row r="33" spans="1:11" ht="13.5" thickBot="1">
      <c r="A33" s="9"/>
      <c r="B33" s="39" t="s">
        <v>38</v>
      </c>
      <c r="C33" s="59">
        <v>1330698530</v>
      </c>
      <c r="D33" s="59">
        <v>1239286226</v>
      </c>
      <c r="E33" s="59">
        <v>795798541</v>
      </c>
      <c r="F33" s="59">
        <v>1331391684</v>
      </c>
      <c r="G33" s="60">
        <v>1148897223</v>
      </c>
      <c r="H33" s="61">
        <v>1312779275</v>
      </c>
      <c r="I33" s="40">
        <f t="shared" si="0"/>
        <v>67.30260429065049</v>
      </c>
      <c r="J33" s="41">
        <f t="shared" si="1"/>
        <v>18.15792558007825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7146898</v>
      </c>
      <c r="D8" s="43">
        <v>7146898</v>
      </c>
      <c r="E8" s="43">
        <v>6851586</v>
      </c>
      <c r="F8" s="43">
        <v>7468000</v>
      </c>
      <c r="G8" s="44">
        <v>7891099</v>
      </c>
      <c r="H8" s="45">
        <v>8253999</v>
      </c>
      <c r="I8" s="22">
        <f>IF($E8=0,0,(($F8/$E8)-1)*100)</f>
        <v>8.99666150289875</v>
      </c>
      <c r="J8" s="23">
        <f>IF($E8=0,0,((($H8/$E8)^(1/3))-1)*100)</f>
        <v>6.403953865449141</v>
      </c>
      <c r="K8" s="2"/>
    </row>
    <row r="9" spans="1:11" ht="12.75">
      <c r="A9" s="5"/>
      <c r="B9" s="21" t="s">
        <v>17</v>
      </c>
      <c r="C9" s="43">
        <v>19259548</v>
      </c>
      <c r="D9" s="43">
        <v>19931688</v>
      </c>
      <c r="E9" s="43">
        <v>16837126</v>
      </c>
      <c r="F9" s="43">
        <v>21593800</v>
      </c>
      <c r="G9" s="44">
        <v>22543100</v>
      </c>
      <c r="H9" s="45">
        <v>23581300</v>
      </c>
      <c r="I9" s="22">
        <f>IF($E9=0,0,(($F9/$E9)-1)*100)</f>
        <v>28.25110413736882</v>
      </c>
      <c r="J9" s="23">
        <f>IF($E9=0,0,((($H9/$E9)^(1/3))-1)*100)</f>
        <v>11.883641710521498</v>
      </c>
      <c r="K9" s="2"/>
    </row>
    <row r="10" spans="1:11" ht="12.75">
      <c r="A10" s="5"/>
      <c r="B10" s="21" t="s">
        <v>18</v>
      </c>
      <c r="C10" s="43">
        <v>32682015</v>
      </c>
      <c r="D10" s="43">
        <v>31477014</v>
      </c>
      <c r="E10" s="43">
        <v>12924444</v>
      </c>
      <c r="F10" s="43">
        <v>34234002</v>
      </c>
      <c r="G10" s="44">
        <v>35546405</v>
      </c>
      <c r="H10" s="45">
        <v>37222405</v>
      </c>
      <c r="I10" s="22">
        <f aca="true" t="shared" si="0" ref="I10:I33">IF($E10=0,0,(($F10/$E10)-1)*100)</f>
        <v>164.87794755426228</v>
      </c>
      <c r="J10" s="23">
        <f aca="true" t="shared" si="1" ref="J10:J33">IF($E10=0,0,((($H10/$E10)^(1/3))-1)*100)</f>
        <v>42.275740180981416</v>
      </c>
      <c r="K10" s="2"/>
    </row>
    <row r="11" spans="1:11" ht="12.75">
      <c r="A11" s="9"/>
      <c r="B11" s="24" t="s">
        <v>19</v>
      </c>
      <c r="C11" s="46">
        <v>59088461</v>
      </c>
      <c r="D11" s="46">
        <v>58555600</v>
      </c>
      <c r="E11" s="46">
        <v>36613156</v>
      </c>
      <c r="F11" s="46">
        <v>63295802</v>
      </c>
      <c r="G11" s="47">
        <v>65980604</v>
      </c>
      <c r="H11" s="48">
        <v>69057704</v>
      </c>
      <c r="I11" s="25">
        <f t="shared" si="0"/>
        <v>72.87720840017178</v>
      </c>
      <c r="J11" s="26">
        <f t="shared" si="1"/>
        <v>23.554430427829832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27073956</v>
      </c>
      <c r="D13" s="43">
        <v>26623956</v>
      </c>
      <c r="E13" s="43">
        <v>23067107</v>
      </c>
      <c r="F13" s="43">
        <v>26968617</v>
      </c>
      <c r="G13" s="44">
        <v>28562523</v>
      </c>
      <c r="H13" s="45">
        <v>30353920</v>
      </c>
      <c r="I13" s="22">
        <f t="shared" si="0"/>
        <v>16.913737817230402</v>
      </c>
      <c r="J13" s="23">
        <f t="shared" si="1"/>
        <v>9.58233536579951</v>
      </c>
      <c r="K13" s="2"/>
    </row>
    <row r="14" spans="1:11" ht="12.75">
      <c r="A14" s="5"/>
      <c r="B14" s="21" t="s">
        <v>22</v>
      </c>
      <c r="C14" s="43">
        <v>2914717</v>
      </c>
      <c r="D14" s="43">
        <v>2914717</v>
      </c>
      <c r="E14" s="43">
        <v>176711</v>
      </c>
      <c r="F14" s="43">
        <v>3739000</v>
      </c>
      <c r="G14" s="44">
        <v>4072200</v>
      </c>
      <c r="H14" s="45">
        <v>4265100</v>
      </c>
      <c r="I14" s="22">
        <f t="shared" si="0"/>
        <v>2015.8841271907238</v>
      </c>
      <c r="J14" s="23">
        <f t="shared" si="1"/>
        <v>188.9938125900585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9424000</v>
      </c>
      <c r="D16" s="43">
        <v>9024000</v>
      </c>
      <c r="E16" s="43">
        <v>9817817</v>
      </c>
      <c r="F16" s="43">
        <v>10800000</v>
      </c>
      <c r="G16" s="44">
        <v>11298000</v>
      </c>
      <c r="H16" s="45">
        <v>11817000</v>
      </c>
      <c r="I16" s="22">
        <f t="shared" si="0"/>
        <v>10.004087466694479</v>
      </c>
      <c r="J16" s="23">
        <f t="shared" si="1"/>
        <v>6.372843223085489</v>
      </c>
      <c r="K16" s="2"/>
    </row>
    <row r="17" spans="1:11" ht="12.75">
      <c r="A17" s="5"/>
      <c r="B17" s="21" t="s">
        <v>24</v>
      </c>
      <c r="C17" s="43">
        <v>26712544</v>
      </c>
      <c r="D17" s="43">
        <v>25454544</v>
      </c>
      <c r="E17" s="43">
        <v>14642439</v>
      </c>
      <c r="F17" s="43">
        <v>28478424</v>
      </c>
      <c r="G17" s="44">
        <v>28703154</v>
      </c>
      <c r="H17" s="45">
        <v>29593979</v>
      </c>
      <c r="I17" s="29">
        <f t="shared" si="0"/>
        <v>94.49235199135882</v>
      </c>
      <c r="J17" s="30">
        <f t="shared" si="1"/>
        <v>26.43383541555164</v>
      </c>
      <c r="K17" s="2"/>
    </row>
    <row r="18" spans="1:11" ht="12.75">
      <c r="A18" s="5"/>
      <c r="B18" s="24" t="s">
        <v>25</v>
      </c>
      <c r="C18" s="46">
        <v>66125217</v>
      </c>
      <c r="D18" s="46">
        <v>64017217</v>
      </c>
      <c r="E18" s="46">
        <v>47704074</v>
      </c>
      <c r="F18" s="46">
        <v>69986041</v>
      </c>
      <c r="G18" s="47">
        <v>72635877</v>
      </c>
      <c r="H18" s="48">
        <v>76029999</v>
      </c>
      <c r="I18" s="25">
        <f t="shared" si="0"/>
        <v>46.70872974077645</v>
      </c>
      <c r="J18" s="26">
        <f t="shared" si="1"/>
        <v>16.809053511752236</v>
      </c>
      <c r="K18" s="2"/>
    </row>
    <row r="19" spans="1:11" ht="23.25" customHeight="1">
      <c r="A19" s="31"/>
      <c r="B19" s="32" t="s">
        <v>26</v>
      </c>
      <c r="C19" s="52">
        <v>-7036756</v>
      </c>
      <c r="D19" s="52">
        <v>-5461617</v>
      </c>
      <c r="E19" s="52">
        <v>-11090918</v>
      </c>
      <c r="F19" s="53">
        <v>-6690239</v>
      </c>
      <c r="G19" s="54">
        <v>-6655273</v>
      </c>
      <c r="H19" s="55">
        <v>-6972295</v>
      </c>
      <c r="I19" s="33">
        <f t="shared" si="0"/>
        <v>-39.678221406018864</v>
      </c>
      <c r="J19" s="34">
        <f t="shared" si="1"/>
        <v>-14.335131373903687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6</v>
      </c>
      <c r="D23" s="43">
        <v>6</v>
      </c>
      <c r="E23" s="43">
        <v>1047221</v>
      </c>
      <c r="F23" s="43">
        <v>60500</v>
      </c>
      <c r="G23" s="44">
        <v>0</v>
      </c>
      <c r="H23" s="45">
        <v>0</v>
      </c>
      <c r="I23" s="38">
        <f t="shared" si="0"/>
        <v>-94.2228049284726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35087002</v>
      </c>
      <c r="D24" s="43">
        <v>10087001</v>
      </c>
      <c r="E24" s="43">
        <v>10792784</v>
      </c>
      <c r="F24" s="43">
        <v>8065102</v>
      </c>
      <c r="G24" s="44">
        <v>8352001</v>
      </c>
      <c r="H24" s="45">
        <v>8562002</v>
      </c>
      <c r="I24" s="38">
        <f t="shared" si="0"/>
        <v>-25.273201057299023</v>
      </c>
      <c r="J24" s="23">
        <f t="shared" si="1"/>
        <v>-7.427793988392328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35087008</v>
      </c>
      <c r="D26" s="46">
        <v>10087007</v>
      </c>
      <c r="E26" s="46">
        <v>11840005</v>
      </c>
      <c r="F26" s="46">
        <v>8125602</v>
      </c>
      <c r="G26" s="47">
        <v>8352001</v>
      </c>
      <c r="H26" s="48">
        <v>8562002</v>
      </c>
      <c r="I26" s="25">
        <f t="shared" si="0"/>
        <v>-31.371633711303325</v>
      </c>
      <c r="J26" s="26">
        <f t="shared" si="1"/>
        <v>-10.241728695097606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28087001</v>
      </c>
      <c r="D28" s="43">
        <v>8087001</v>
      </c>
      <c r="E28" s="43">
        <v>8792790</v>
      </c>
      <c r="F28" s="43">
        <v>740002</v>
      </c>
      <c r="G28" s="44">
        <v>1</v>
      </c>
      <c r="H28" s="45">
        <v>2</v>
      </c>
      <c r="I28" s="38">
        <f t="shared" si="0"/>
        <v>-91.58399097442336</v>
      </c>
      <c r="J28" s="23">
        <f t="shared" si="1"/>
        <v>-99.38957202063345</v>
      </c>
      <c r="K28" s="2"/>
    </row>
    <row r="29" spans="1:11" ht="12.75">
      <c r="A29" s="9"/>
      <c r="B29" s="21" t="s">
        <v>35</v>
      </c>
      <c r="C29" s="43">
        <v>7000001</v>
      </c>
      <c r="D29" s="43">
        <v>2000001</v>
      </c>
      <c r="E29" s="43">
        <v>1999994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</v>
      </c>
      <c r="D31" s="43">
        <v>0</v>
      </c>
      <c r="E31" s="43">
        <v>0</v>
      </c>
      <c r="F31" s="43">
        <v>7325100</v>
      </c>
      <c r="G31" s="44">
        <v>8352000</v>
      </c>
      <c r="H31" s="45">
        <v>8562000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5</v>
      </c>
      <c r="D32" s="43">
        <v>5</v>
      </c>
      <c r="E32" s="43">
        <v>1047221</v>
      </c>
      <c r="F32" s="43">
        <v>60500</v>
      </c>
      <c r="G32" s="44">
        <v>0</v>
      </c>
      <c r="H32" s="45">
        <v>0</v>
      </c>
      <c r="I32" s="38">
        <f t="shared" si="0"/>
        <v>-94.2228049284726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35087008</v>
      </c>
      <c r="D33" s="59">
        <v>10087007</v>
      </c>
      <c r="E33" s="59">
        <v>11840005</v>
      </c>
      <c r="F33" s="59">
        <v>8125602</v>
      </c>
      <c r="G33" s="60">
        <v>8352001</v>
      </c>
      <c r="H33" s="61">
        <v>8562002</v>
      </c>
      <c r="I33" s="40">
        <f t="shared" si="0"/>
        <v>-31.371633711303325</v>
      </c>
      <c r="J33" s="41">
        <f t="shared" si="1"/>
        <v>-10.241728695097606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8235709</v>
      </c>
      <c r="D8" s="43">
        <v>8465181</v>
      </c>
      <c r="E8" s="43">
        <v>8465710</v>
      </c>
      <c r="F8" s="43">
        <v>9078790</v>
      </c>
      <c r="G8" s="44">
        <v>9496414</v>
      </c>
      <c r="H8" s="45">
        <v>9933251</v>
      </c>
      <c r="I8" s="22">
        <f>IF($E8=0,0,(($F8/$E8)-1)*100)</f>
        <v>7.2419206422142945</v>
      </c>
      <c r="J8" s="23">
        <f>IF($E8=0,0,((($H8/$E8)^(1/3))-1)*100)</f>
        <v>5.473333975941519</v>
      </c>
      <c r="K8" s="2"/>
    </row>
    <row r="9" spans="1:11" ht="12.75">
      <c r="A9" s="5"/>
      <c r="B9" s="21" t="s">
        <v>17</v>
      </c>
      <c r="C9" s="43">
        <v>18380773</v>
      </c>
      <c r="D9" s="43">
        <v>35527640</v>
      </c>
      <c r="E9" s="43">
        <v>18376373</v>
      </c>
      <c r="F9" s="43">
        <v>20635596</v>
      </c>
      <c r="G9" s="44">
        <v>21584833</v>
      </c>
      <c r="H9" s="45">
        <v>22577734</v>
      </c>
      <c r="I9" s="22">
        <f>IF($E9=0,0,(($F9/$E9)-1)*100)</f>
        <v>12.294172522510284</v>
      </c>
      <c r="J9" s="23">
        <f>IF($E9=0,0,((($H9/$E9)^(1/3))-1)*100)</f>
        <v>7.104286284787742</v>
      </c>
      <c r="K9" s="2"/>
    </row>
    <row r="10" spans="1:11" ht="12.75">
      <c r="A10" s="5"/>
      <c r="B10" s="21" t="s">
        <v>18</v>
      </c>
      <c r="C10" s="43">
        <v>28583409</v>
      </c>
      <c r="D10" s="43">
        <v>32690510</v>
      </c>
      <c r="E10" s="43">
        <v>27359407</v>
      </c>
      <c r="F10" s="43">
        <v>29802574</v>
      </c>
      <c r="G10" s="44">
        <v>30971834</v>
      </c>
      <c r="H10" s="45">
        <v>32455025</v>
      </c>
      <c r="I10" s="22">
        <f aca="true" t="shared" si="0" ref="I10:I33">IF($E10=0,0,(($F10/$E10)-1)*100)</f>
        <v>8.92989749375781</v>
      </c>
      <c r="J10" s="23">
        <f aca="true" t="shared" si="1" ref="J10:J33">IF($E10=0,0,((($H10/$E10)^(1/3))-1)*100)</f>
        <v>5.858342418788998</v>
      </c>
      <c r="K10" s="2"/>
    </row>
    <row r="11" spans="1:11" ht="12.75">
      <c r="A11" s="9"/>
      <c r="B11" s="24" t="s">
        <v>19</v>
      </c>
      <c r="C11" s="46">
        <v>55199891</v>
      </c>
      <c r="D11" s="46">
        <v>76683331</v>
      </c>
      <c r="E11" s="46">
        <v>54201490</v>
      </c>
      <c r="F11" s="46">
        <v>59516960</v>
      </c>
      <c r="G11" s="47">
        <v>62053081</v>
      </c>
      <c r="H11" s="48">
        <v>64966010</v>
      </c>
      <c r="I11" s="25">
        <f t="shared" si="0"/>
        <v>9.806870622929376</v>
      </c>
      <c r="J11" s="26">
        <f t="shared" si="1"/>
        <v>6.224571955390168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32274083</v>
      </c>
      <c r="D13" s="43">
        <v>26987751</v>
      </c>
      <c r="E13" s="43">
        <v>23322658</v>
      </c>
      <c r="F13" s="43">
        <v>31299125</v>
      </c>
      <c r="G13" s="44">
        <v>32865495</v>
      </c>
      <c r="H13" s="45">
        <v>34802664</v>
      </c>
      <c r="I13" s="22">
        <f t="shared" si="0"/>
        <v>34.20050579140679</v>
      </c>
      <c r="J13" s="23">
        <f t="shared" si="1"/>
        <v>14.273312036692687</v>
      </c>
      <c r="K13" s="2"/>
    </row>
    <row r="14" spans="1:11" ht="12.75">
      <c r="A14" s="5"/>
      <c r="B14" s="21" t="s">
        <v>22</v>
      </c>
      <c r="C14" s="43">
        <v>5372557</v>
      </c>
      <c r="D14" s="43">
        <v>5372557</v>
      </c>
      <c r="E14" s="43">
        <v>0</v>
      </c>
      <c r="F14" s="43">
        <v>6199473</v>
      </c>
      <c r="G14" s="44">
        <v>6079685</v>
      </c>
      <c r="H14" s="45">
        <v>6267098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14275000</v>
      </c>
      <c r="D16" s="43">
        <v>14401200</v>
      </c>
      <c r="E16" s="43">
        <v>13156205</v>
      </c>
      <c r="F16" s="43">
        <v>15314480</v>
      </c>
      <c r="G16" s="44">
        <v>16326833</v>
      </c>
      <c r="H16" s="45">
        <v>17834371</v>
      </c>
      <c r="I16" s="22">
        <f t="shared" si="0"/>
        <v>16.404996729680033</v>
      </c>
      <c r="J16" s="23">
        <f t="shared" si="1"/>
        <v>10.673179858246428</v>
      </c>
      <c r="K16" s="2"/>
    </row>
    <row r="17" spans="1:11" ht="12.75">
      <c r="A17" s="5"/>
      <c r="B17" s="21" t="s">
        <v>24</v>
      </c>
      <c r="C17" s="43">
        <v>24349687</v>
      </c>
      <c r="D17" s="43">
        <v>26835280</v>
      </c>
      <c r="E17" s="43">
        <v>11729561</v>
      </c>
      <c r="F17" s="43">
        <v>27045533</v>
      </c>
      <c r="G17" s="44">
        <v>26574664</v>
      </c>
      <c r="H17" s="45">
        <v>27920053</v>
      </c>
      <c r="I17" s="29">
        <f t="shared" si="0"/>
        <v>130.57583314499155</v>
      </c>
      <c r="J17" s="30">
        <f t="shared" si="1"/>
        <v>33.51953978034599</v>
      </c>
      <c r="K17" s="2"/>
    </row>
    <row r="18" spans="1:11" ht="12.75">
      <c r="A18" s="5"/>
      <c r="B18" s="24" t="s">
        <v>25</v>
      </c>
      <c r="C18" s="46">
        <v>76271327</v>
      </c>
      <c r="D18" s="46">
        <v>73596788</v>
      </c>
      <c r="E18" s="46">
        <v>48208424</v>
      </c>
      <c r="F18" s="46">
        <v>79858611</v>
      </c>
      <c r="G18" s="47">
        <v>81846677</v>
      </c>
      <c r="H18" s="48">
        <v>86824186</v>
      </c>
      <c r="I18" s="25">
        <f t="shared" si="0"/>
        <v>65.6528141222787</v>
      </c>
      <c r="J18" s="26">
        <f t="shared" si="1"/>
        <v>21.666942812084965</v>
      </c>
      <c r="K18" s="2"/>
    </row>
    <row r="19" spans="1:11" ht="23.25" customHeight="1">
      <c r="A19" s="31"/>
      <c r="B19" s="32" t="s">
        <v>26</v>
      </c>
      <c r="C19" s="52">
        <v>-21071436</v>
      </c>
      <c r="D19" s="52">
        <v>3086543</v>
      </c>
      <c r="E19" s="52">
        <v>5993066</v>
      </c>
      <c r="F19" s="53">
        <v>-20341651</v>
      </c>
      <c r="G19" s="54">
        <v>-19793596</v>
      </c>
      <c r="H19" s="55">
        <v>-21858176</v>
      </c>
      <c r="I19" s="33">
        <f t="shared" si="0"/>
        <v>-439.4197727840808</v>
      </c>
      <c r="J19" s="34">
        <f t="shared" si="1"/>
        <v>-253.92941517119212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200000</v>
      </c>
      <c r="D23" s="43">
        <v>200000</v>
      </c>
      <c r="E23" s="43">
        <v>35088</v>
      </c>
      <c r="F23" s="43">
        <v>200000</v>
      </c>
      <c r="G23" s="44">
        <v>0</v>
      </c>
      <c r="H23" s="45">
        <v>0</v>
      </c>
      <c r="I23" s="38">
        <f t="shared" si="0"/>
        <v>469.99544003647975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10079131</v>
      </c>
      <c r="D24" s="43">
        <v>8990560</v>
      </c>
      <c r="E24" s="43">
        <v>4210941</v>
      </c>
      <c r="F24" s="43">
        <v>6741739</v>
      </c>
      <c r="G24" s="44">
        <v>18466087</v>
      </c>
      <c r="H24" s="45">
        <v>17130435</v>
      </c>
      <c r="I24" s="38">
        <f t="shared" si="0"/>
        <v>60.10053334872181</v>
      </c>
      <c r="J24" s="23">
        <f t="shared" si="1"/>
        <v>59.63559853704958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10279131</v>
      </c>
      <c r="D26" s="46">
        <v>9190560</v>
      </c>
      <c r="E26" s="46">
        <v>4246029</v>
      </c>
      <c r="F26" s="46">
        <v>6941739</v>
      </c>
      <c r="G26" s="47">
        <v>18466087</v>
      </c>
      <c r="H26" s="48">
        <v>17130435</v>
      </c>
      <c r="I26" s="25">
        <f t="shared" si="0"/>
        <v>63.487790592103835</v>
      </c>
      <c r="J26" s="26">
        <f t="shared" si="1"/>
        <v>59.19465365373844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7459131</v>
      </c>
      <c r="D28" s="43">
        <v>6301403</v>
      </c>
      <c r="E28" s="43">
        <v>2948878</v>
      </c>
      <c r="F28" s="43">
        <v>6741739</v>
      </c>
      <c r="G28" s="44">
        <v>16966087</v>
      </c>
      <c r="H28" s="45">
        <v>12130435</v>
      </c>
      <c r="I28" s="38">
        <f t="shared" si="0"/>
        <v>128.62047870410373</v>
      </c>
      <c r="J28" s="23">
        <f t="shared" si="1"/>
        <v>60.228533031461964</v>
      </c>
      <c r="K28" s="2"/>
    </row>
    <row r="29" spans="1:11" ht="12.75">
      <c r="A29" s="9"/>
      <c r="B29" s="21" t="s">
        <v>35</v>
      </c>
      <c r="C29" s="43">
        <v>1920000</v>
      </c>
      <c r="D29" s="43">
        <v>839830</v>
      </c>
      <c r="E29" s="43">
        <v>792492</v>
      </c>
      <c r="F29" s="43">
        <v>0</v>
      </c>
      <c r="G29" s="44">
        <v>1500000</v>
      </c>
      <c r="H29" s="45">
        <v>5000000</v>
      </c>
      <c r="I29" s="38">
        <f t="shared" si="0"/>
        <v>-100</v>
      </c>
      <c r="J29" s="23">
        <f t="shared" si="1"/>
        <v>84.78145074978146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900000</v>
      </c>
      <c r="D32" s="43">
        <v>2049327</v>
      </c>
      <c r="E32" s="43">
        <v>504659</v>
      </c>
      <c r="F32" s="43">
        <v>200000</v>
      </c>
      <c r="G32" s="44">
        <v>0</v>
      </c>
      <c r="H32" s="45">
        <v>0</v>
      </c>
      <c r="I32" s="38">
        <f t="shared" si="0"/>
        <v>-60.36927905773998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10279131</v>
      </c>
      <c r="D33" s="59">
        <v>9190560</v>
      </c>
      <c r="E33" s="59">
        <v>4246029</v>
      </c>
      <c r="F33" s="59">
        <v>6941739</v>
      </c>
      <c r="G33" s="60">
        <v>18466087</v>
      </c>
      <c r="H33" s="61">
        <v>17130435</v>
      </c>
      <c r="I33" s="40">
        <f t="shared" si="0"/>
        <v>63.487790592103835</v>
      </c>
      <c r="J33" s="41">
        <f t="shared" si="1"/>
        <v>59.19465365373844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69748765</v>
      </c>
      <c r="D10" s="43">
        <v>76043610</v>
      </c>
      <c r="E10" s="43">
        <v>62313655</v>
      </c>
      <c r="F10" s="43">
        <v>72725133</v>
      </c>
      <c r="G10" s="44">
        <v>69131083</v>
      </c>
      <c r="H10" s="45">
        <v>70887786</v>
      </c>
      <c r="I10" s="22">
        <f aca="true" t="shared" si="0" ref="I10:I33">IF($E10=0,0,(($F10/$E10)-1)*100)</f>
        <v>16.708180574546617</v>
      </c>
      <c r="J10" s="23">
        <f aca="true" t="shared" si="1" ref="J10:J33">IF($E10=0,0,((($H10/$E10)^(1/3))-1)*100)</f>
        <v>4.390920947965804</v>
      </c>
      <c r="K10" s="2"/>
    </row>
    <row r="11" spans="1:11" ht="12.75">
      <c r="A11" s="9"/>
      <c r="B11" s="24" t="s">
        <v>19</v>
      </c>
      <c r="C11" s="46">
        <v>69748765</v>
      </c>
      <c r="D11" s="46">
        <v>76043610</v>
      </c>
      <c r="E11" s="46">
        <v>62313655</v>
      </c>
      <c r="F11" s="46">
        <v>72725133</v>
      </c>
      <c r="G11" s="47">
        <v>69131083</v>
      </c>
      <c r="H11" s="48">
        <v>70887786</v>
      </c>
      <c r="I11" s="25">
        <f t="shared" si="0"/>
        <v>16.708180574546617</v>
      </c>
      <c r="J11" s="26">
        <f t="shared" si="1"/>
        <v>4.390920947965804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40531563</v>
      </c>
      <c r="D13" s="43">
        <v>40095214</v>
      </c>
      <c r="E13" s="43">
        <v>36360572</v>
      </c>
      <c r="F13" s="43">
        <v>42561612</v>
      </c>
      <c r="G13" s="44">
        <v>44210974</v>
      </c>
      <c r="H13" s="45">
        <v>46648514</v>
      </c>
      <c r="I13" s="22">
        <f t="shared" si="0"/>
        <v>17.054297165622145</v>
      </c>
      <c r="J13" s="23">
        <f t="shared" si="1"/>
        <v>8.659833619493075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-8783074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32877845</v>
      </c>
      <c r="D17" s="43">
        <v>38604586</v>
      </c>
      <c r="E17" s="43">
        <v>33936351</v>
      </c>
      <c r="F17" s="43">
        <v>31006951</v>
      </c>
      <c r="G17" s="44">
        <v>26890266</v>
      </c>
      <c r="H17" s="45">
        <v>27271975</v>
      </c>
      <c r="I17" s="29">
        <f t="shared" si="0"/>
        <v>-8.632041789053869</v>
      </c>
      <c r="J17" s="30">
        <f t="shared" si="1"/>
        <v>-7.028362042044423</v>
      </c>
      <c r="K17" s="2"/>
    </row>
    <row r="18" spans="1:11" ht="12.75">
      <c r="A18" s="5"/>
      <c r="B18" s="24" t="s">
        <v>25</v>
      </c>
      <c r="C18" s="46">
        <v>73409408</v>
      </c>
      <c r="D18" s="46">
        <v>78699800</v>
      </c>
      <c r="E18" s="46">
        <v>70296923</v>
      </c>
      <c r="F18" s="46">
        <v>64785489</v>
      </c>
      <c r="G18" s="47">
        <v>71101240</v>
      </c>
      <c r="H18" s="48">
        <v>73920489</v>
      </c>
      <c r="I18" s="25">
        <f t="shared" si="0"/>
        <v>-7.84022083014928</v>
      </c>
      <c r="J18" s="26">
        <f t="shared" si="1"/>
        <v>1.6895140187787705</v>
      </c>
      <c r="K18" s="2"/>
    </row>
    <row r="19" spans="1:11" ht="23.25" customHeight="1">
      <c r="A19" s="31"/>
      <c r="B19" s="32" t="s">
        <v>26</v>
      </c>
      <c r="C19" s="52">
        <v>-3660643</v>
      </c>
      <c r="D19" s="52">
        <v>-2656190</v>
      </c>
      <c r="E19" s="52">
        <v>-7983268</v>
      </c>
      <c r="F19" s="53">
        <v>7939644</v>
      </c>
      <c r="G19" s="54">
        <v>-1970157</v>
      </c>
      <c r="H19" s="55">
        <v>-3032703</v>
      </c>
      <c r="I19" s="33">
        <f t="shared" si="0"/>
        <v>-199.4535571147054</v>
      </c>
      <c r="J19" s="34">
        <f t="shared" si="1"/>
        <v>-27.57590828535982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159000</v>
      </c>
      <c r="D23" s="43">
        <v>666130</v>
      </c>
      <c r="E23" s="43">
        <v>249426</v>
      </c>
      <c r="F23" s="43">
        <v>1275000</v>
      </c>
      <c r="G23" s="44">
        <v>0</v>
      </c>
      <c r="H23" s="45">
        <v>0</v>
      </c>
      <c r="I23" s="38">
        <f t="shared" si="0"/>
        <v>411.17365471121695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200000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359000</v>
      </c>
      <c r="D26" s="46">
        <v>666130</v>
      </c>
      <c r="E26" s="46">
        <v>249426</v>
      </c>
      <c r="F26" s="46">
        <v>1275000</v>
      </c>
      <c r="G26" s="47">
        <v>0</v>
      </c>
      <c r="H26" s="48">
        <v>0</v>
      </c>
      <c r="I26" s="25">
        <f t="shared" si="0"/>
        <v>411.17365471121695</v>
      </c>
      <c r="J26" s="26">
        <f t="shared" si="1"/>
        <v>-100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50000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359000</v>
      </c>
      <c r="D32" s="43">
        <v>666130</v>
      </c>
      <c r="E32" s="43">
        <v>249426</v>
      </c>
      <c r="F32" s="43">
        <v>1225000</v>
      </c>
      <c r="G32" s="44">
        <v>0</v>
      </c>
      <c r="H32" s="45">
        <v>0</v>
      </c>
      <c r="I32" s="38">
        <f t="shared" si="0"/>
        <v>391.12762903626725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359000</v>
      </c>
      <c r="D33" s="59">
        <v>666130</v>
      </c>
      <c r="E33" s="59">
        <v>249426</v>
      </c>
      <c r="F33" s="59">
        <v>1275000</v>
      </c>
      <c r="G33" s="60">
        <v>0</v>
      </c>
      <c r="H33" s="61">
        <v>0</v>
      </c>
      <c r="I33" s="40">
        <f t="shared" si="0"/>
        <v>411.17365471121695</v>
      </c>
      <c r="J33" s="41">
        <f t="shared" si="1"/>
        <v>-100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9636098</v>
      </c>
      <c r="D8" s="43">
        <v>21200088</v>
      </c>
      <c r="E8" s="43">
        <v>21143815</v>
      </c>
      <c r="F8" s="43">
        <v>23130609</v>
      </c>
      <c r="G8" s="44">
        <v>24518443</v>
      </c>
      <c r="H8" s="45">
        <v>25989549</v>
      </c>
      <c r="I8" s="22">
        <f>IF($E8=0,0,(($F8/$E8)-1)*100)</f>
        <v>9.396572945799985</v>
      </c>
      <c r="J8" s="23">
        <f>IF($E8=0,0,((($H8/$E8)^(1/3))-1)*100)</f>
        <v>7.12030428385062</v>
      </c>
      <c r="K8" s="2"/>
    </row>
    <row r="9" spans="1:11" ht="12.75">
      <c r="A9" s="5"/>
      <c r="B9" s="21" t="s">
        <v>17</v>
      </c>
      <c r="C9" s="43">
        <v>26991405</v>
      </c>
      <c r="D9" s="43">
        <v>31832295</v>
      </c>
      <c r="E9" s="43">
        <v>45260556</v>
      </c>
      <c r="F9" s="43">
        <v>31972090</v>
      </c>
      <c r="G9" s="44">
        <v>40080626</v>
      </c>
      <c r="H9" s="45">
        <v>40080626</v>
      </c>
      <c r="I9" s="22">
        <f>IF($E9=0,0,(($F9/$E9)-1)*100)</f>
        <v>-29.359926555033923</v>
      </c>
      <c r="J9" s="23">
        <f>IF($E9=0,0,((($H9/$E9)^(1/3))-1)*100)</f>
        <v>-3.970455157952091</v>
      </c>
      <c r="K9" s="2"/>
    </row>
    <row r="10" spans="1:11" ht="12.75">
      <c r="A10" s="5"/>
      <c r="B10" s="21" t="s">
        <v>18</v>
      </c>
      <c r="C10" s="43">
        <v>76929436</v>
      </c>
      <c r="D10" s="43">
        <v>80627288</v>
      </c>
      <c r="E10" s="43">
        <v>55403115</v>
      </c>
      <c r="F10" s="43">
        <v>82381030</v>
      </c>
      <c r="G10" s="44">
        <v>86904372</v>
      </c>
      <c r="H10" s="45">
        <v>89625372</v>
      </c>
      <c r="I10" s="22">
        <f aca="true" t="shared" si="0" ref="I10:I33">IF($E10=0,0,(($F10/$E10)-1)*100)</f>
        <v>48.69385954201311</v>
      </c>
      <c r="J10" s="23">
        <f aca="true" t="shared" si="1" ref="J10:J33">IF($E10=0,0,((($H10/$E10)^(1/3))-1)*100)</f>
        <v>17.390313557811645</v>
      </c>
      <c r="K10" s="2"/>
    </row>
    <row r="11" spans="1:11" ht="12.75">
      <c r="A11" s="9"/>
      <c r="B11" s="24" t="s">
        <v>19</v>
      </c>
      <c r="C11" s="46">
        <v>113556939</v>
      </c>
      <c r="D11" s="46">
        <v>133659671</v>
      </c>
      <c r="E11" s="46">
        <v>121807486</v>
      </c>
      <c r="F11" s="46">
        <v>137483729</v>
      </c>
      <c r="G11" s="47">
        <v>151503441</v>
      </c>
      <c r="H11" s="48">
        <v>155695547</v>
      </c>
      <c r="I11" s="25">
        <f t="shared" si="0"/>
        <v>12.869687664352591</v>
      </c>
      <c r="J11" s="26">
        <f t="shared" si="1"/>
        <v>8.526068548468002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43831345</v>
      </c>
      <c r="D13" s="43">
        <v>37540360</v>
      </c>
      <c r="E13" s="43">
        <v>37903660</v>
      </c>
      <c r="F13" s="43">
        <v>38487191</v>
      </c>
      <c r="G13" s="44">
        <v>40796424</v>
      </c>
      <c r="H13" s="45">
        <v>43244207</v>
      </c>
      <c r="I13" s="22">
        <f t="shared" si="0"/>
        <v>1.5395109601552992</v>
      </c>
      <c r="J13" s="23">
        <f t="shared" si="1"/>
        <v>4.491812697441189</v>
      </c>
      <c r="K13" s="2"/>
    </row>
    <row r="14" spans="1:11" ht="12.75">
      <c r="A14" s="5"/>
      <c r="B14" s="21" t="s">
        <v>22</v>
      </c>
      <c r="C14" s="43">
        <v>35096848</v>
      </c>
      <c r="D14" s="43">
        <v>32096846</v>
      </c>
      <c r="E14" s="43">
        <v>22371510</v>
      </c>
      <c r="F14" s="43">
        <v>37202659</v>
      </c>
      <c r="G14" s="44">
        <v>39434819</v>
      </c>
      <c r="H14" s="45">
        <v>39434819</v>
      </c>
      <c r="I14" s="22">
        <f t="shared" si="0"/>
        <v>66.29480531264988</v>
      </c>
      <c r="J14" s="23">
        <f t="shared" si="1"/>
        <v>20.798493396976458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19491162</v>
      </c>
      <c r="D16" s="43">
        <v>19491163</v>
      </c>
      <c r="E16" s="43">
        <v>10844946</v>
      </c>
      <c r="F16" s="43">
        <v>20660632</v>
      </c>
      <c r="G16" s="44">
        <v>21900270</v>
      </c>
      <c r="H16" s="45">
        <v>21900270</v>
      </c>
      <c r="I16" s="22">
        <f t="shared" si="0"/>
        <v>90.50931189514453</v>
      </c>
      <c r="J16" s="23">
        <f t="shared" si="1"/>
        <v>26.398142495128063</v>
      </c>
      <c r="K16" s="2"/>
    </row>
    <row r="17" spans="1:11" ht="12.75">
      <c r="A17" s="5"/>
      <c r="B17" s="21" t="s">
        <v>24</v>
      </c>
      <c r="C17" s="43">
        <v>56407343</v>
      </c>
      <c r="D17" s="43">
        <v>56001460</v>
      </c>
      <c r="E17" s="43">
        <v>44826029</v>
      </c>
      <c r="F17" s="43">
        <v>51843118</v>
      </c>
      <c r="G17" s="44">
        <v>54705195</v>
      </c>
      <c r="H17" s="45">
        <v>56155395</v>
      </c>
      <c r="I17" s="29">
        <f t="shared" si="0"/>
        <v>15.654050016342058</v>
      </c>
      <c r="J17" s="30">
        <f t="shared" si="1"/>
        <v>7.800408414167914</v>
      </c>
      <c r="K17" s="2"/>
    </row>
    <row r="18" spans="1:11" ht="12.75">
      <c r="A18" s="5"/>
      <c r="B18" s="24" t="s">
        <v>25</v>
      </c>
      <c r="C18" s="46">
        <v>154826698</v>
      </c>
      <c r="D18" s="46">
        <v>145129829</v>
      </c>
      <c r="E18" s="46">
        <v>115946145</v>
      </c>
      <c r="F18" s="46">
        <v>148193600</v>
      </c>
      <c r="G18" s="47">
        <v>156836708</v>
      </c>
      <c r="H18" s="48">
        <v>160734691</v>
      </c>
      <c r="I18" s="25">
        <f t="shared" si="0"/>
        <v>27.812442578405694</v>
      </c>
      <c r="J18" s="26">
        <f t="shared" si="1"/>
        <v>11.50245648170365</v>
      </c>
      <c r="K18" s="2"/>
    </row>
    <row r="19" spans="1:11" ht="23.25" customHeight="1">
      <c r="A19" s="31"/>
      <c r="B19" s="32" t="s">
        <v>26</v>
      </c>
      <c r="C19" s="52">
        <v>-41269759</v>
      </c>
      <c r="D19" s="52">
        <v>-11470158</v>
      </c>
      <c r="E19" s="52">
        <v>5861341</v>
      </c>
      <c r="F19" s="53">
        <v>-10709871</v>
      </c>
      <c r="G19" s="54">
        <v>-5333267</v>
      </c>
      <c r="H19" s="55">
        <v>-5039144</v>
      </c>
      <c r="I19" s="33">
        <f t="shared" si="0"/>
        <v>-282.7204900721524</v>
      </c>
      <c r="J19" s="34">
        <f t="shared" si="1"/>
        <v>-195.08673316624657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9</v>
      </c>
      <c r="D22" s="43">
        <v>9</v>
      </c>
      <c r="E22" s="43">
        <v>0</v>
      </c>
      <c r="F22" s="43">
        <v>9</v>
      </c>
      <c r="G22" s="44">
        <v>9</v>
      </c>
      <c r="H22" s="45">
        <v>9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200000</v>
      </c>
      <c r="E23" s="43">
        <v>0</v>
      </c>
      <c r="F23" s="43">
        <v>300000</v>
      </c>
      <c r="G23" s="44">
        <v>1</v>
      </c>
      <c r="H23" s="45">
        <v>1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14975000</v>
      </c>
      <c r="D24" s="43">
        <v>14975000</v>
      </c>
      <c r="E24" s="43">
        <v>15547541</v>
      </c>
      <c r="F24" s="43">
        <v>24934000</v>
      </c>
      <c r="G24" s="44">
        <v>19397002</v>
      </c>
      <c r="H24" s="45">
        <v>30701001</v>
      </c>
      <c r="I24" s="38">
        <f t="shared" si="0"/>
        <v>60.37262741420011</v>
      </c>
      <c r="J24" s="23">
        <f t="shared" si="1"/>
        <v>25.45759030501433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14975009</v>
      </c>
      <c r="D26" s="46">
        <v>15175009</v>
      </c>
      <c r="E26" s="46">
        <v>15547541</v>
      </c>
      <c r="F26" s="46">
        <v>25234009</v>
      </c>
      <c r="G26" s="47">
        <v>19397012</v>
      </c>
      <c r="H26" s="48">
        <v>30701011</v>
      </c>
      <c r="I26" s="25">
        <f t="shared" si="0"/>
        <v>62.30225088327472</v>
      </c>
      <c r="J26" s="26">
        <f t="shared" si="1"/>
        <v>25.457603926456905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9970010</v>
      </c>
      <c r="D28" s="43">
        <v>9970010</v>
      </c>
      <c r="E28" s="43">
        <v>6848113</v>
      </c>
      <c r="F28" s="43">
        <v>17434010</v>
      </c>
      <c r="G28" s="44">
        <v>10397011</v>
      </c>
      <c r="H28" s="45">
        <v>20701010</v>
      </c>
      <c r="I28" s="38">
        <f t="shared" si="0"/>
        <v>154.5812255142402</v>
      </c>
      <c r="J28" s="23">
        <f t="shared" si="1"/>
        <v>44.590648551426426</v>
      </c>
      <c r="K28" s="2"/>
    </row>
    <row r="29" spans="1:11" ht="12.75">
      <c r="A29" s="9"/>
      <c r="B29" s="21" t="s">
        <v>35</v>
      </c>
      <c r="C29" s="43">
        <v>5005000</v>
      </c>
      <c r="D29" s="43">
        <v>5005000</v>
      </c>
      <c r="E29" s="43">
        <v>4352175</v>
      </c>
      <c r="F29" s="43">
        <v>7500000</v>
      </c>
      <c r="G29" s="44">
        <v>9000001</v>
      </c>
      <c r="H29" s="45">
        <v>10000001</v>
      </c>
      <c r="I29" s="38">
        <f t="shared" si="0"/>
        <v>72.32762928880388</v>
      </c>
      <c r="J29" s="23">
        <f t="shared" si="1"/>
        <v>31.956634699359476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14</v>
      </c>
      <c r="D32" s="43">
        <v>200003</v>
      </c>
      <c r="E32" s="43">
        <v>4506752</v>
      </c>
      <c r="F32" s="43">
        <v>300003</v>
      </c>
      <c r="G32" s="44">
        <v>4</v>
      </c>
      <c r="H32" s="45">
        <v>4</v>
      </c>
      <c r="I32" s="38">
        <f t="shared" si="0"/>
        <v>-93.34325474310545</v>
      </c>
      <c r="J32" s="23">
        <f t="shared" si="1"/>
        <v>-99.03898069828878</v>
      </c>
      <c r="K32" s="2"/>
    </row>
    <row r="33" spans="1:11" ht="13.5" thickBot="1">
      <c r="A33" s="9"/>
      <c r="B33" s="39" t="s">
        <v>38</v>
      </c>
      <c r="C33" s="59">
        <v>14975024</v>
      </c>
      <c r="D33" s="59">
        <v>15175013</v>
      </c>
      <c r="E33" s="59">
        <v>15707040</v>
      </c>
      <c r="F33" s="59">
        <v>25234013</v>
      </c>
      <c r="G33" s="60">
        <v>19397016</v>
      </c>
      <c r="H33" s="61">
        <v>30701015</v>
      </c>
      <c r="I33" s="40">
        <f t="shared" si="0"/>
        <v>60.654158899448916</v>
      </c>
      <c r="J33" s="41">
        <f t="shared" si="1"/>
        <v>25.031505740626827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346268</v>
      </c>
      <c r="D8" s="43">
        <v>11033154</v>
      </c>
      <c r="E8" s="43">
        <v>10987892</v>
      </c>
      <c r="F8" s="43">
        <v>17347747</v>
      </c>
      <c r="G8" s="44">
        <v>18145744</v>
      </c>
      <c r="H8" s="45">
        <v>18980447</v>
      </c>
      <c r="I8" s="22">
        <f>IF($E8=0,0,(($F8/$E8)-1)*100)</f>
        <v>57.88057436312626</v>
      </c>
      <c r="J8" s="23">
        <f>IF($E8=0,0,((($H8/$E8)^(1/3))-1)*100)</f>
        <v>19.98603018715408</v>
      </c>
      <c r="K8" s="2"/>
    </row>
    <row r="9" spans="1:11" ht="12.75">
      <c r="A9" s="5"/>
      <c r="B9" s="21" t="s">
        <v>17</v>
      </c>
      <c r="C9" s="43">
        <v>67656353</v>
      </c>
      <c r="D9" s="43">
        <v>64053657</v>
      </c>
      <c r="E9" s="43">
        <v>52603715</v>
      </c>
      <c r="F9" s="43">
        <v>69428063</v>
      </c>
      <c r="G9" s="44">
        <v>72621753</v>
      </c>
      <c r="H9" s="45">
        <v>75962353</v>
      </c>
      <c r="I9" s="22">
        <f>IF($E9=0,0,(($F9/$E9)-1)*100)</f>
        <v>31.983193582430445</v>
      </c>
      <c r="J9" s="23">
        <f>IF($E9=0,0,((($H9/$E9)^(1/3))-1)*100)</f>
        <v>13.030070267927663</v>
      </c>
      <c r="K9" s="2"/>
    </row>
    <row r="10" spans="1:11" ht="12.75">
      <c r="A10" s="5"/>
      <c r="B10" s="21" t="s">
        <v>18</v>
      </c>
      <c r="C10" s="43">
        <v>86237818</v>
      </c>
      <c r="D10" s="43">
        <v>96165398</v>
      </c>
      <c r="E10" s="43">
        <v>55810681</v>
      </c>
      <c r="F10" s="43">
        <v>113745738</v>
      </c>
      <c r="G10" s="44">
        <v>111540266</v>
      </c>
      <c r="H10" s="45">
        <v>118267529</v>
      </c>
      <c r="I10" s="22">
        <f aca="true" t="shared" si="0" ref="I10:I33">IF($E10=0,0,(($F10/$E10)-1)*100)</f>
        <v>103.80639684364361</v>
      </c>
      <c r="J10" s="23">
        <f aca="true" t="shared" si="1" ref="J10:J33">IF($E10=0,0,((($H10/$E10)^(1/3))-1)*100)</f>
        <v>28.444664025045707</v>
      </c>
      <c r="K10" s="2"/>
    </row>
    <row r="11" spans="1:11" ht="12.75">
      <c r="A11" s="9"/>
      <c r="B11" s="24" t="s">
        <v>19</v>
      </c>
      <c r="C11" s="46">
        <v>154240439</v>
      </c>
      <c r="D11" s="46">
        <v>171252209</v>
      </c>
      <c r="E11" s="46">
        <v>119402288</v>
      </c>
      <c r="F11" s="46">
        <v>200521548</v>
      </c>
      <c r="G11" s="47">
        <v>202307763</v>
      </c>
      <c r="H11" s="48">
        <v>213210329</v>
      </c>
      <c r="I11" s="25">
        <f t="shared" si="0"/>
        <v>67.93777687074136</v>
      </c>
      <c r="J11" s="26">
        <f t="shared" si="1"/>
        <v>21.319849758799524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58563391</v>
      </c>
      <c r="D13" s="43">
        <v>53200344</v>
      </c>
      <c r="E13" s="43">
        <v>47049466</v>
      </c>
      <c r="F13" s="43">
        <v>60941698</v>
      </c>
      <c r="G13" s="44">
        <v>63745021</v>
      </c>
      <c r="H13" s="45">
        <v>66677291</v>
      </c>
      <c r="I13" s="22">
        <f t="shared" si="0"/>
        <v>29.526864343157477</v>
      </c>
      <c r="J13" s="23">
        <f t="shared" si="1"/>
        <v>12.324479821858713</v>
      </c>
      <c r="K13" s="2"/>
    </row>
    <row r="14" spans="1:11" ht="12.75">
      <c r="A14" s="5"/>
      <c r="B14" s="21" t="s">
        <v>22</v>
      </c>
      <c r="C14" s="43">
        <v>10989161</v>
      </c>
      <c r="D14" s="43">
        <v>20241933</v>
      </c>
      <c r="E14" s="43">
        <v>790731</v>
      </c>
      <c r="F14" s="43">
        <v>28379000</v>
      </c>
      <c r="G14" s="44">
        <v>29684434</v>
      </c>
      <c r="H14" s="45">
        <v>31049917</v>
      </c>
      <c r="I14" s="22">
        <f t="shared" si="0"/>
        <v>3488.9575595240353</v>
      </c>
      <c r="J14" s="23">
        <f t="shared" si="1"/>
        <v>239.89430876576643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27890750</v>
      </c>
      <c r="D16" s="43">
        <v>27890750</v>
      </c>
      <c r="E16" s="43">
        <v>21374120</v>
      </c>
      <c r="F16" s="43">
        <v>34135000</v>
      </c>
      <c r="G16" s="44">
        <v>35705210</v>
      </c>
      <c r="H16" s="45">
        <v>37347650</v>
      </c>
      <c r="I16" s="22">
        <f t="shared" si="0"/>
        <v>59.70248131852913</v>
      </c>
      <c r="J16" s="23">
        <f t="shared" si="1"/>
        <v>20.44580510694962</v>
      </c>
      <c r="K16" s="2"/>
    </row>
    <row r="17" spans="1:11" ht="12.75">
      <c r="A17" s="5"/>
      <c r="B17" s="21" t="s">
        <v>24</v>
      </c>
      <c r="C17" s="43">
        <v>77205665</v>
      </c>
      <c r="D17" s="43">
        <v>69553875</v>
      </c>
      <c r="E17" s="43">
        <v>25143687</v>
      </c>
      <c r="F17" s="43">
        <v>72586420</v>
      </c>
      <c r="G17" s="44">
        <v>75925397</v>
      </c>
      <c r="H17" s="45">
        <v>79417961</v>
      </c>
      <c r="I17" s="29">
        <f t="shared" si="0"/>
        <v>188.68646034290833</v>
      </c>
      <c r="J17" s="30">
        <f t="shared" si="1"/>
        <v>46.722456752065675</v>
      </c>
      <c r="K17" s="2"/>
    </row>
    <row r="18" spans="1:11" ht="12.75">
      <c r="A18" s="5"/>
      <c r="B18" s="24" t="s">
        <v>25</v>
      </c>
      <c r="C18" s="46">
        <v>174648967</v>
      </c>
      <c r="D18" s="46">
        <v>170886902</v>
      </c>
      <c r="E18" s="46">
        <v>94358004</v>
      </c>
      <c r="F18" s="46">
        <v>196042118</v>
      </c>
      <c r="G18" s="47">
        <v>205060062</v>
      </c>
      <c r="H18" s="48">
        <v>214492819</v>
      </c>
      <c r="I18" s="25">
        <f t="shared" si="0"/>
        <v>107.76416381168895</v>
      </c>
      <c r="J18" s="26">
        <f t="shared" si="1"/>
        <v>31.485542886044392</v>
      </c>
      <c r="K18" s="2"/>
    </row>
    <row r="19" spans="1:11" ht="23.25" customHeight="1">
      <c r="A19" s="31"/>
      <c r="B19" s="32" t="s">
        <v>26</v>
      </c>
      <c r="C19" s="52">
        <v>-20408528</v>
      </c>
      <c r="D19" s="52">
        <v>365307</v>
      </c>
      <c r="E19" s="52">
        <v>25044284</v>
      </c>
      <c r="F19" s="53">
        <v>4479430</v>
      </c>
      <c r="G19" s="54">
        <v>-2752299</v>
      </c>
      <c r="H19" s="55">
        <v>-1282490</v>
      </c>
      <c r="I19" s="33">
        <f t="shared" si="0"/>
        <v>-82.11396261118904</v>
      </c>
      <c r="J19" s="34">
        <f t="shared" si="1"/>
        <v>-137.13485984660556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2235450</v>
      </c>
      <c r="D23" s="43">
        <v>0</v>
      </c>
      <c r="E23" s="43">
        <v>456039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19415500</v>
      </c>
      <c r="D24" s="43">
        <v>-50159453</v>
      </c>
      <c r="E24" s="43">
        <v>7830358</v>
      </c>
      <c r="F24" s="43">
        <v>32380850</v>
      </c>
      <c r="G24" s="44">
        <v>35444650</v>
      </c>
      <c r="H24" s="45">
        <v>15864550</v>
      </c>
      <c r="I24" s="38">
        <f t="shared" si="0"/>
        <v>313.5296240606113</v>
      </c>
      <c r="J24" s="23">
        <f t="shared" si="1"/>
        <v>26.536372427564547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21650950</v>
      </c>
      <c r="D26" s="46">
        <v>-50159453</v>
      </c>
      <c r="E26" s="46">
        <v>8286397</v>
      </c>
      <c r="F26" s="46">
        <v>32380850</v>
      </c>
      <c r="G26" s="47">
        <v>35444650</v>
      </c>
      <c r="H26" s="48">
        <v>15864550</v>
      </c>
      <c r="I26" s="25">
        <f t="shared" si="0"/>
        <v>290.7711638725492</v>
      </c>
      <c r="J26" s="26">
        <f t="shared" si="1"/>
        <v>24.171141555457986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9415500</v>
      </c>
      <c r="D28" s="43">
        <v>-63656320</v>
      </c>
      <c r="E28" s="43">
        <v>1067473</v>
      </c>
      <c r="F28" s="43">
        <v>900000</v>
      </c>
      <c r="G28" s="44">
        <v>0</v>
      </c>
      <c r="H28" s="45">
        <v>0</v>
      </c>
      <c r="I28" s="38">
        <f t="shared" si="0"/>
        <v>-15.688734047605891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10000000</v>
      </c>
      <c r="D29" s="43">
        <v>13335856</v>
      </c>
      <c r="E29" s="43">
        <v>5434192</v>
      </c>
      <c r="F29" s="43">
        <v>3510000</v>
      </c>
      <c r="G29" s="44">
        <v>3000000</v>
      </c>
      <c r="H29" s="45">
        <v>4000000</v>
      </c>
      <c r="I29" s="38">
        <f t="shared" si="0"/>
        <v>-35.40898076475767</v>
      </c>
      <c r="J29" s="23">
        <f t="shared" si="1"/>
        <v>-9.709580491879432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1117000</v>
      </c>
      <c r="D31" s="43">
        <v>4138173</v>
      </c>
      <c r="E31" s="43">
        <v>228306</v>
      </c>
      <c r="F31" s="43">
        <v>9970850</v>
      </c>
      <c r="G31" s="44">
        <v>11444650</v>
      </c>
      <c r="H31" s="45">
        <v>11864550</v>
      </c>
      <c r="I31" s="38">
        <f t="shared" si="0"/>
        <v>4267.318423519312</v>
      </c>
      <c r="J31" s="23">
        <f t="shared" si="1"/>
        <v>273.1739463397053</v>
      </c>
      <c r="K31" s="2"/>
    </row>
    <row r="32" spans="1:11" ht="12.75">
      <c r="A32" s="9"/>
      <c r="B32" s="21" t="s">
        <v>31</v>
      </c>
      <c r="C32" s="43">
        <v>2235450</v>
      </c>
      <c r="D32" s="43">
        <v>739440</v>
      </c>
      <c r="E32" s="43">
        <v>1785272</v>
      </c>
      <c r="F32" s="43">
        <v>18955000</v>
      </c>
      <c r="G32" s="44">
        <v>21000000</v>
      </c>
      <c r="H32" s="45">
        <v>0</v>
      </c>
      <c r="I32" s="38">
        <f t="shared" si="0"/>
        <v>961.7429724994287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22767950</v>
      </c>
      <c r="D33" s="59">
        <v>-45442851</v>
      </c>
      <c r="E33" s="59">
        <v>8515243</v>
      </c>
      <c r="F33" s="59">
        <v>33335850</v>
      </c>
      <c r="G33" s="60">
        <v>35444650</v>
      </c>
      <c r="H33" s="61">
        <v>15864550</v>
      </c>
      <c r="I33" s="40">
        <f t="shared" si="0"/>
        <v>291.48442387375206</v>
      </c>
      <c r="J33" s="41">
        <f t="shared" si="1"/>
        <v>23.04866434790631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32175245</v>
      </c>
      <c r="D8" s="43">
        <v>-11</v>
      </c>
      <c r="E8" s="43">
        <v>21785845</v>
      </c>
      <c r="F8" s="43">
        <v>37566489</v>
      </c>
      <c r="G8" s="44">
        <v>39069149</v>
      </c>
      <c r="H8" s="45">
        <v>40202154</v>
      </c>
      <c r="I8" s="22">
        <f>IF($E8=0,0,(($F8/$E8)-1)*100)</f>
        <v>72.43530833896963</v>
      </c>
      <c r="J8" s="23">
        <f>IF($E8=0,0,((($H8/$E8)^(1/3))-1)*100)</f>
        <v>22.656802159564894</v>
      </c>
      <c r="K8" s="2"/>
    </row>
    <row r="9" spans="1:11" ht="12.75">
      <c r="A9" s="5"/>
      <c r="B9" s="21" t="s">
        <v>17</v>
      </c>
      <c r="C9" s="43">
        <v>157675384</v>
      </c>
      <c r="D9" s="43">
        <v>29940680</v>
      </c>
      <c r="E9" s="43">
        <v>125043164</v>
      </c>
      <c r="F9" s="43">
        <v>155683309</v>
      </c>
      <c r="G9" s="44">
        <v>161910641</v>
      </c>
      <c r="H9" s="45">
        <v>166606050</v>
      </c>
      <c r="I9" s="22">
        <f>IF($E9=0,0,(($F9/$E9)-1)*100)</f>
        <v>24.503654594024837</v>
      </c>
      <c r="J9" s="23">
        <f>IF($E9=0,0,((($H9/$E9)^(1/3))-1)*100)</f>
        <v>10.038232173862017</v>
      </c>
      <c r="K9" s="2"/>
    </row>
    <row r="10" spans="1:11" ht="12.75">
      <c r="A10" s="5"/>
      <c r="B10" s="21" t="s">
        <v>18</v>
      </c>
      <c r="C10" s="43">
        <v>62583425</v>
      </c>
      <c r="D10" s="43">
        <v>65080975</v>
      </c>
      <c r="E10" s="43">
        <v>28915435</v>
      </c>
      <c r="F10" s="43">
        <v>95410836</v>
      </c>
      <c r="G10" s="44">
        <v>99470070</v>
      </c>
      <c r="H10" s="45">
        <v>104477700</v>
      </c>
      <c r="I10" s="22">
        <f aca="true" t="shared" si="0" ref="I10:I33">IF($E10=0,0,(($F10/$E10)-1)*100)</f>
        <v>229.96507228751702</v>
      </c>
      <c r="J10" s="23">
        <f aca="true" t="shared" si="1" ref="J10:J33">IF($E10=0,0,((($H10/$E10)^(1/3))-1)*100)</f>
        <v>53.4491985162999</v>
      </c>
      <c r="K10" s="2"/>
    </row>
    <row r="11" spans="1:11" ht="12.75">
      <c r="A11" s="9"/>
      <c r="B11" s="24" t="s">
        <v>19</v>
      </c>
      <c r="C11" s="46">
        <v>252434054</v>
      </c>
      <c r="D11" s="46">
        <v>95021644</v>
      </c>
      <c r="E11" s="46">
        <v>175744444</v>
      </c>
      <c r="F11" s="46">
        <v>288660634</v>
      </c>
      <c r="G11" s="47">
        <v>300449860</v>
      </c>
      <c r="H11" s="48">
        <v>311285904</v>
      </c>
      <c r="I11" s="25">
        <f t="shared" si="0"/>
        <v>64.25021891445968</v>
      </c>
      <c r="J11" s="26">
        <f t="shared" si="1"/>
        <v>20.992732127928914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89208180</v>
      </c>
      <c r="D13" s="43">
        <v>93633652</v>
      </c>
      <c r="E13" s="43">
        <v>77983268</v>
      </c>
      <c r="F13" s="43">
        <v>87750623</v>
      </c>
      <c r="G13" s="44">
        <v>91260660</v>
      </c>
      <c r="H13" s="45">
        <v>93907203</v>
      </c>
      <c r="I13" s="22">
        <f t="shared" si="0"/>
        <v>12.524936759511029</v>
      </c>
      <c r="J13" s="23">
        <f t="shared" si="1"/>
        <v>6.389595614468213</v>
      </c>
      <c r="K13" s="2"/>
    </row>
    <row r="14" spans="1:11" ht="12.75">
      <c r="A14" s="5"/>
      <c r="B14" s="21" t="s">
        <v>22</v>
      </c>
      <c r="C14" s="43">
        <v>7420999</v>
      </c>
      <c r="D14" s="43">
        <v>38</v>
      </c>
      <c r="E14" s="43">
        <v>0</v>
      </c>
      <c r="F14" s="43">
        <v>7754943</v>
      </c>
      <c r="G14" s="44">
        <v>8065140</v>
      </c>
      <c r="H14" s="45">
        <v>8299030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74329184</v>
      </c>
      <c r="D16" s="43">
        <v>3001</v>
      </c>
      <c r="E16" s="43">
        <v>49785543</v>
      </c>
      <c r="F16" s="43">
        <v>74538997</v>
      </c>
      <c r="G16" s="44">
        <v>77520557</v>
      </c>
      <c r="H16" s="45">
        <v>79768653</v>
      </c>
      <c r="I16" s="22">
        <f t="shared" si="0"/>
        <v>49.720164747424775</v>
      </c>
      <c r="J16" s="23">
        <f t="shared" si="1"/>
        <v>17.015395117102994</v>
      </c>
      <c r="K16" s="2"/>
    </row>
    <row r="17" spans="1:11" ht="12.75">
      <c r="A17" s="5"/>
      <c r="B17" s="21" t="s">
        <v>24</v>
      </c>
      <c r="C17" s="43">
        <v>74191874</v>
      </c>
      <c r="D17" s="43">
        <v>194394188</v>
      </c>
      <c r="E17" s="43">
        <v>46260985</v>
      </c>
      <c r="F17" s="43">
        <v>106616071</v>
      </c>
      <c r="G17" s="44">
        <v>113645337</v>
      </c>
      <c r="H17" s="45">
        <v>116738746</v>
      </c>
      <c r="I17" s="29">
        <f t="shared" si="0"/>
        <v>130.46649568745673</v>
      </c>
      <c r="J17" s="30">
        <f t="shared" si="1"/>
        <v>36.14448373279491</v>
      </c>
      <c r="K17" s="2"/>
    </row>
    <row r="18" spans="1:11" ht="12.75">
      <c r="A18" s="5"/>
      <c r="B18" s="24" t="s">
        <v>25</v>
      </c>
      <c r="C18" s="46">
        <v>245150237</v>
      </c>
      <c r="D18" s="46">
        <v>288030879</v>
      </c>
      <c r="E18" s="46">
        <v>174029796</v>
      </c>
      <c r="F18" s="46">
        <v>276660634</v>
      </c>
      <c r="G18" s="47">
        <v>290491694</v>
      </c>
      <c r="H18" s="48">
        <v>298713632</v>
      </c>
      <c r="I18" s="25">
        <f t="shared" si="0"/>
        <v>58.97314158777731</v>
      </c>
      <c r="J18" s="26">
        <f t="shared" si="1"/>
        <v>19.73206619000283</v>
      </c>
      <c r="K18" s="2"/>
    </row>
    <row r="19" spans="1:11" ht="23.25" customHeight="1">
      <c r="A19" s="31"/>
      <c r="B19" s="32" t="s">
        <v>26</v>
      </c>
      <c r="C19" s="52">
        <v>7283817</v>
      </c>
      <c r="D19" s="52">
        <v>-193009235</v>
      </c>
      <c r="E19" s="52">
        <v>1714648</v>
      </c>
      <c r="F19" s="53">
        <v>12000000</v>
      </c>
      <c r="G19" s="54">
        <v>9958166</v>
      </c>
      <c r="H19" s="55">
        <v>12572272</v>
      </c>
      <c r="I19" s="33">
        <f t="shared" si="0"/>
        <v>599.8520979233056</v>
      </c>
      <c r="J19" s="34">
        <f t="shared" si="1"/>
        <v>94.27321637080952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12000000</v>
      </c>
      <c r="E22" s="43">
        <v>0</v>
      </c>
      <c r="F22" s="43">
        <v>11999981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43008450</v>
      </c>
      <c r="D23" s="43">
        <v>1954800</v>
      </c>
      <c r="E23" s="43">
        <v>1523894</v>
      </c>
      <c r="F23" s="43">
        <v>25</v>
      </c>
      <c r="G23" s="44">
        <v>0</v>
      </c>
      <c r="H23" s="45">
        <v>8</v>
      </c>
      <c r="I23" s="38">
        <f t="shared" si="0"/>
        <v>-99.9983594659471</v>
      </c>
      <c r="J23" s="23">
        <f t="shared" si="1"/>
        <v>-98.26201879340769</v>
      </c>
      <c r="K23" s="2"/>
    </row>
    <row r="24" spans="1:11" ht="12.75">
      <c r="A24" s="9"/>
      <c r="B24" s="21" t="s">
        <v>30</v>
      </c>
      <c r="C24" s="43">
        <v>0</v>
      </c>
      <c r="D24" s="43">
        <v>23485956</v>
      </c>
      <c r="E24" s="43">
        <v>24538499</v>
      </c>
      <c r="F24" s="43">
        <v>19615994</v>
      </c>
      <c r="G24" s="44">
        <v>48772000</v>
      </c>
      <c r="H24" s="45">
        <v>58774991</v>
      </c>
      <c r="I24" s="38">
        <f t="shared" si="0"/>
        <v>-20.06033457873686</v>
      </c>
      <c r="J24" s="23">
        <f t="shared" si="1"/>
        <v>33.79755969818812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43008450</v>
      </c>
      <c r="D26" s="46">
        <v>37440756</v>
      </c>
      <c r="E26" s="46">
        <v>26062393</v>
      </c>
      <c r="F26" s="46">
        <v>31616000</v>
      </c>
      <c r="G26" s="47">
        <v>48772000</v>
      </c>
      <c r="H26" s="48">
        <v>58774999</v>
      </c>
      <c r="I26" s="25">
        <f t="shared" si="0"/>
        <v>21.308891320915933</v>
      </c>
      <c r="J26" s="26">
        <f t="shared" si="1"/>
        <v>31.137262561282864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14480464</v>
      </c>
      <c r="F28" s="43">
        <v>0</v>
      </c>
      <c r="G28" s="44">
        <v>29000000</v>
      </c>
      <c r="H28" s="45">
        <v>37515999</v>
      </c>
      <c r="I28" s="38">
        <f t="shared" si="0"/>
        <v>-100</v>
      </c>
      <c r="J28" s="23">
        <f t="shared" si="1"/>
        <v>37.344523126349436</v>
      </c>
      <c r="K28" s="2"/>
    </row>
    <row r="29" spans="1:11" ht="12.75">
      <c r="A29" s="9"/>
      <c r="B29" s="21" t="s">
        <v>35</v>
      </c>
      <c r="C29" s="43">
        <v>0</v>
      </c>
      <c r="D29" s="43">
        <v>3219996</v>
      </c>
      <c r="E29" s="43">
        <v>250719</v>
      </c>
      <c r="F29" s="43">
        <v>7510002</v>
      </c>
      <c r="G29" s="44">
        <v>7000000</v>
      </c>
      <c r="H29" s="45">
        <v>7999992</v>
      </c>
      <c r="I29" s="38">
        <f t="shared" si="0"/>
        <v>2895.386069663647</v>
      </c>
      <c r="J29" s="23">
        <f t="shared" si="1"/>
        <v>217.1763292260222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27407000</v>
      </c>
      <c r="D31" s="43">
        <v>22220760</v>
      </c>
      <c r="E31" s="43">
        <v>10039520</v>
      </c>
      <c r="F31" s="43">
        <v>12105998</v>
      </c>
      <c r="G31" s="44">
        <v>12772000</v>
      </c>
      <c r="H31" s="45">
        <v>13259000</v>
      </c>
      <c r="I31" s="38">
        <f t="shared" si="0"/>
        <v>20.58343426777376</v>
      </c>
      <c r="J31" s="23">
        <f t="shared" si="1"/>
        <v>9.714983077471562</v>
      </c>
      <c r="K31" s="2"/>
    </row>
    <row r="32" spans="1:11" ht="12.75">
      <c r="A32" s="9"/>
      <c r="B32" s="21" t="s">
        <v>31</v>
      </c>
      <c r="C32" s="43">
        <v>15601450</v>
      </c>
      <c r="D32" s="43">
        <v>12000000</v>
      </c>
      <c r="E32" s="43">
        <v>1291690</v>
      </c>
      <c r="F32" s="43">
        <v>12000010</v>
      </c>
      <c r="G32" s="44">
        <v>0</v>
      </c>
      <c r="H32" s="45">
        <v>8</v>
      </c>
      <c r="I32" s="38">
        <f t="shared" si="0"/>
        <v>829.0162500290318</v>
      </c>
      <c r="J32" s="23">
        <f t="shared" si="1"/>
        <v>-98.16355794411538</v>
      </c>
      <c r="K32" s="2"/>
    </row>
    <row r="33" spans="1:11" ht="13.5" thickBot="1">
      <c r="A33" s="9"/>
      <c r="B33" s="39" t="s">
        <v>38</v>
      </c>
      <c r="C33" s="59">
        <v>43008450</v>
      </c>
      <c r="D33" s="59">
        <v>37440756</v>
      </c>
      <c r="E33" s="59">
        <v>26062393</v>
      </c>
      <c r="F33" s="59">
        <v>31616010</v>
      </c>
      <c r="G33" s="60">
        <v>48772000</v>
      </c>
      <c r="H33" s="61">
        <v>58774999</v>
      </c>
      <c r="I33" s="40">
        <f t="shared" si="0"/>
        <v>21.308929690378008</v>
      </c>
      <c r="J33" s="41">
        <f t="shared" si="1"/>
        <v>31.137262561282864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10315508</v>
      </c>
      <c r="D8" s="43">
        <v>10315508</v>
      </c>
      <c r="E8" s="43">
        <v>9371780</v>
      </c>
      <c r="F8" s="43">
        <v>9084397</v>
      </c>
      <c r="G8" s="44">
        <v>10207231</v>
      </c>
      <c r="H8" s="45">
        <v>10819664</v>
      </c>
      <c r="I8" s="22">
        <f>IF($E8=0,0,(($F8/$E8)-1)*100)</f>
        <v>-3.06647189754774</v>
      </c>
      <c r="J8" s="23">
        <f>IF($E8=0,0,((($H8/$E8)^(1/3))-1)*100)</f>
        <v>4.905251596704208</v>
      </c>
      <c r="K8" s="2"/>
    </row>
    <row r="9" spans="1:11" ht="12.75">
      <c r="A9" s="5"/>
      <c r="B9" s="21" t="s">
        <v>17</v>
      </c>
      <c r="C9" s="43">
        <v>15340349</v>
      </c>
      <c r="D9" s="43">
        <v>15340354</v>
      </c>
      <c r="E9" s="43">
        <v>14976714</v>
      </c>
      <c r="F9" s="43">
        <v>15549497</v>
      </c>
      <c r="G9" s="44">
        <v>17471244</v>
      </c>
      <c r="H9" s="45">
        <v>18519518</v>
      </c>
      <c r="I9" s="22">
        <f>IF($E9=0,0,(($F9/$E9)-1)*100)</f>
        <v>3.82449047234259</v>
      </c>
      <c r="J9" s="23">
        <f>IF($E9=0,0,((($H9/$E9)^(1/3))-1)*100)</f>
        <v>7.3340988165019105</v>
      </c>
      <c r="K9" s="2"/>
    </row>
    <row r="10" spans="1:11" ht="12.75">
      <c r="A10" s="5"/>
      <c r="B10" s="21" t="s">
        <v>18</v>
      </c>
      <c r="C10" s="43">
        <v>34173537</v>
      </c>
      <c r="D10" s="43">
        <v>33973543</v>
      </c>
      <c r="E10" s="43">
        <v>33193070</v>
      </c>
      <c r="F10" s="43">
        <v>53534996</v>
      </c>
      <c r="G10" s="44">
        <v>53726090</v>
      </c>
      <c r="H10" s="45">
        <v>56873907</v>
      </c>
      <c r="I10" s="22">
        <f aca="true" t="shared" si="0" ref="I10:I33">IF($E10=0,0,(($F10/$E10)-1)*100)</f>
        <v>61.283653485501645</v>
      </c>
      <c r="J10" s="23">
        <f aca="true" t="shared" si="1" ref="J10:J33">IF($E10=0,0,((($H10/$E10)^(1/3))-1)*100)</f>
        <v>19.661712521882578</v>
      </c>
      <c r="K10" s="2"/>
    </row>
    <row r="11" spans="1:11" ht="12.75">
      <c r="A11" s="9"/>
      <c r="B11" s="24" t="s">
        <v>19</v>
      </c>
      <c r="C11" s="46">
        <v>59829394</v>
      </c>
      <c r="D11" s="46">
        <v>59629405</v>
      </c>
      <c r="E11" s="46">
        <v>57541564</v>
      </c>
      <c r="F11" s="46">
        <v>78168890</v>
      </c>
      <c r="G11" s="47">
        <v>81404565</v>
      </c>
      <c r="H11" s="48">
        <v>86213089</v>
      </c>
      <c r="I11" s="25">
        <f t="shared" si="0"/>
        <v>35.84769784846307</v>
      </c>
      <c r="J11" s="26">
        <f t="shared" si="1"/>
        <v>14.427527683405007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24416488</v>
      </c>
      <c r="D13" s="43">
        <v>23489566</v>
      </c>
      <c r="E13" s="43">
        <v>19993288</v>
      </c>
      <c r="F13" s="43">
        <v>25915383</v>
      </c>
      <c r="G13" s="44">
        <v>29118370</v>
      </c>
      <c r="H13" s="45">
        <v>30865517</v>
      </c>
      <c r="I13" s="22">
        <f t="shared" si="0"/>
        <v>29.62041561147921</v>
      </c>
      <c r="J13" s="23">
        <f t="shared" si="1"/>
        <v>15.574789545196044</v>
      </c>
      <c r="K13" s="2"/>
    </row>
    <row r="14" spans="1:11" ht="12.75">
      <c r="A14" s="5"/>
      <c r="B14" s="21" t="s">
        <v>22</v>
      </c>
      <c r="C14" s="43">
        <v>3883300</v>
      </c>
      <c r="D14" s="43">
        <v>3883300</v>
      </c>
      <c r="E14" s="43">
        <v>5017610</v>
      </c>
      <c r="F14" s="43">
        <v>5500000</v>
      </c>
      <c r="G14" s="44">
        <v>5989000</v>
      </c>
      <c r="H14" s="45">
        <v>6348340</v>
      </c>
      <c r="I14" s="22">
        <f t="shared" si="0"/>
        <v>9.61393970436124</v>
      </c>
      <c r="J14" s="23">
        <f t="shared" si="1"/>
        <v>8.15694840851715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13504504</v>
      </c>
      <c r="D16" s="43">
        <v>13504504</v>
      </c>
      <c r="E16" s="43">
        <v>13725206</v>
      </c>
      <c r="F16" s="43">
        <v>14983439</v>
      </c>
      <c r="G16" s="44">
        <v>16835386</v>
      </c>
      <c r="H16" s="45">
        <v>17845512</v>
      </c>
      <c r="I16" s="22">
        <f t="shared" si="0"/>
        <v>9.167315958682142</v>
      </c>
      <c r="J16" s="23">
        <f t="shared" si="1"/>
        <v>9.144883190741492</v>
      </c>
      <c r="K16" s="2"/>
    </row>
    <row r="17" spans="1:11" ht="12.75">
      <c r="A17" s="5"/>
      <c r="B17" s="21" t="s">
        <v>24</v>
      </c>
      <c r="C17" s="43">
        <v>26182669</v>
      </c>
      <c r="D17" s="43">
        <v>29109572</v>
      </c>
      <c r="E17" s="43">
        <v>19617552</v>
      </c>
      <c r="F17" s="43">
        <v>31770068</v>
      </c>
      <c r="G17" s="44">
        <v>34177118</v>
      </c>
      <c r="H17" s="45">
        <v>36135631</v>
      </c>
      <c r="I17" s="29">
        <f t="shared" si="0"/>
        <v>61.94715834065332</v>
      </c>
      <c r="J17" s="30">
        <f t="shared" si="1"/>
        <v>22.583008761294863</v>
      </c>
      <c r="K17" s="2"/>
    </row>
    <row r="18" spans="1:11" ht="12.75">
      <c r="A18" s="5"/>
      <c r="B18" s="24" t="s">
        <v>25</v>
      </c>
      <c r="C18" s="46">
        <v>67986961</v>
      </c>
      <c r="D18" s="46">
        <v>69986942</v>
      </c>
      <c r="E18" s="46">
        <v>58353656</v>
      </c>
      <c r="F18" s="46">
        <v>78168890</v>
      </c>
      <c r="G18" s="47">
        <v>86119874</v>
      </c>
      <c r="H18" s="48">
        <v>91195000</v>
      </c>
      <c r="I18" s="25">
        <f t="shared" si="0"/>
        <v>33.95714229113595</v>
      </c>
      <c r="J18" s="26">
        <f t="shared" si="1"/>
        <v>16.047107206073363</v>
      </c>
      <c r="K18" s="2"/>
    </row>
    <row r="19" spans="1:11" ht="23.25" customHeight="1">
      <c r="A19" s="31"/>
      <c r="B19" s="32" t="s">
        <v>26</v>
      </c>
      <c r="C19" s="52">
        <v>-8157567</v>
      </c>
      <c r="D19" s="52">
        <v>-10357537</v>
      </c>
      <c r="E19" s="52">
        <v>-812092</v>
      </c>
      <c r="F19" s="53">
        <v>0</v>
      </c>
      <c r="G19" s="54">
        <v>-4715309</v>
      </c>
      <c r="H19" s="55">
        <v>-4981911</v>
      </c>
      <c r="I19" s="33">
        <f t="shared" si="0"/>
        <v>-100</v>
      </c>
      <c r="J19" s="34">
        <f t="shared" si="1"/>
        <v>83.06145540656706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2307004</v>
      </c>
      <c r="D23" s="43">
        <v>307004</v>
      </c>
      <c r="E23" s="43">
        <v>136261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22085000</v>
      </c>
      <c r="D24" s="43">
        <v>17038000</v>
      </c>
      <c r="E24" s="43">
        <v>6723446</v>
      </c>
      <c r="F24" s="43">
        <v>99567000</v>
      </c>
      <c r="G24" s="44">
        <v>42573000</v>
      </c>
      <c r="H24" s="45">
        <v>19506000</v>
      </c>
      <c r="I24" s="38">
        <f t="shared" si="0"/>
        <v>1380.8923876238464</v>
      </c>
      <c r="J24" s="23">
        <f t="shared" si="1"/>
        <v>42.62383158508409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24392004</v>
      </c>
      <c r="D26" s="46">
        <v>17345004</v>
      </c>
      <c r="E26" s="46">
        <v>6859707</v>
      </c>
      <c r="F26" s="46">
        <v>99567000</v>
      </c>
      <c r="G26" s="47">
        <v>42573000</v>
      </c>
      <c r="H26" s="48">
        <v>19506000</v>
      </c>
      <c r="I26" s="25">
        <f t="shared" si="0"/>
        <v>1351.4759886974764</v>
      </c>
      <c r="J26" s="26">
        <f t="shared" si="1"/>
        <v>41.67315034538359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14047000</v>
      </c>
      <c r="D28" s="43">
        <v>9000000</v>
      </c>
      <c r="E28" s="43">
        <v>0</v>
      </c>
      <c r="F28" s="43">
        <v>82551000</v>
      </c>
      <c r="G28" s="44">
        <v>24274000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9000000</v>
      </c>
      <c r="G29" s="44">
        <v>10000000</v>
      </c>
      <c r="H29" s="45">
        <v>11000000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8038000</v>
      </c>
      <c r="D31" s="43">
        <v>8038000</v>
      </c>
      <c r="E31" s="43">
        <v>6723446</v>
      </c>
      <c r="F31" s="43">
        <v>3702196</v>
      </c>
      <c r="G31" s="44">
        <v>8299000</v>
      </c>
      <c r="H31" s="45">
        <v>8506000</v>
      </c>
      <c r="I31" s="38">
        <f t="shared" si="0"/>
        <v>-44.93603428955926</v>
      </c>
      <c r="J31" s="23">
        <f t="shared" si="1"/>
        <v>8.154473064030277</v>
      </c>
      <c r="K31" s="2"/>
    </row>
    <row r="32" spans="1:11" ht="12.75">
      <c r="A32" s="9"/>
      <c r="B32" s="21" t="s">
        <v>31</v>
      </c>
      <c r="C32" s="43">
        <v>2307004</v>
      </c>
      <c r="D32" s="43">
        <v>307004</v>
      </c>
      <c r="E32" s="43">
        <v>136261</v>
      </c>
      <c r="F32" s="43">
        <v>4313804</v>
      </c>
      <c r="G32" s="44">
        <v>0</v>
      </c>
      <c r="H32" s="45">
        <v>0</v>
      </c>
      <c r="I32" s="38">
        <f t="shared" si="0"/>
        <v>3065.8390882204008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24392004</v>
      </c>
      <c r="D33" s="59">
        <v>17345004</v>
      </c>
      <c r="E33" s="59">
        <v>6859707</v>
      </c>
      <c r="F33" s="59">
        <v>99567000</v>
      </c>
      <c r="G33" s="60">
        <v>42573000</v>
      </c>
      <c r="H33" s="61">
        <v>19506000</v>
      </c>
      <c r="I33" s="40">
        <f t="shared" si="0"/>
        <v>1351.4759886974764</v>
      </c>
      <c r="J33" s="41">
        <f t="shared" si="1"/>
        <v>41.67315034538359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11303261</v>
      </c>
      <c r="D8" s="43">
        <v>7639135</v>
      </c>
      <c r="E8" s="43">
        <v>4017966</v>
      </c>
      <c r="F8" s="43">
        <v>6400066</v>
      </c>
      <c r="G8" s="44">
        <v>6784067</v>
      </c>
      <c r="H8" s="45">
        <v>7191112</v>
      </c>
      <c r="I8" s="22">
        <f>IF($E8=0,0,(($F8/$E8)-1)*100)</f>
        <v>59.28621596101111</v>
      </c>
      <c r="J8" s="23">
        <f>IF($E8=0,0,((($H8/$E8)^(1/3))-1)*100)</f>
        <v>21.41246181038179</v>
      </c>
      <c r="K8" s="2"/>
    </row>
    <row r="9" spans="1:11" ht="12.75">
      <c r="A9" s="5"/>
      <c r="B9" s="21" t="s">
        <v>17</v>
      </c>
      <c r="C9" s="43">
        <v>16541511</v>
      </c>
      <c r="D9" s="43">
        <v>13456262</v>
      </c>
      <c r="E9" s="43">
        <v>19973074</v>
      </c>
      <c r="F9" s="43">
        <v>21443974</v>
      </c>
      <c r="G9" s="44">
        <v>21829680</v>
      </c>
      <c r="H9" s="45">
        <v>24131861</v>
      </c>
      <c r="I9" s="22">
        <f>IF($E9=0,0,(($F9/$E9)-1)*100)</f>
        <v>7.364414711526135</v>
      </c>
      <c r="J9" s="23">
        <f>IF($E9=0,0,((($H9/$E9)^(1/3))-1)*100)</f>
        <v>6.5079358454199765</v>
      </c>
      <c r="K9" s="2"/>
    </row>
    <row r="10" spans="1:11" ht="12.75">
      <c r="A10" s="5"/>
      <c r="B10" s="21" t="s">
        <v>18</v>
      </c>
      <c r="C10" s="43">
        <v>32096432</v>
      </c>
      <c r="D10" s="43">
        <v>35211338</v>
      </c>
      <c r="E10" s="43">
        <v>626778</v>
      </c>
      <c r="F10" s="43">
        <v>38546969</v>
      </c>
      <c r="G10" s="44">
        <v>33045452</v>
      </c>
      <c r="H10" s="45">
        <v>35067055</v>
      </c>
      <c r="I10" s="22">
        <f aca="true" t="shared" si="0" ref="I10:I33">IF($E10=0,0,(($F10/$E10)-1)*100)</f>
        <v>6050.019464627028</v>
      </c>
      <c r="J10" s="23">
        <f aca="true" t="shared" si="1" ref="J10:J33">IF($E10=0,0,((($H10/$E10)^(1/3))-1)*100)</f>
        <v>282.4680692019579</v>
      </c>
      <c r="K10" s="2"/>
    </row>
    <row r="11" spans="1:11" ht="12.75">
      <c r="A11" s="9"/>
      <c r="B11" s="24" t="s">
        <v>19</v>
      </c>
      <c r="C11" s="46">
        <v>59941204</v>
      </c>
      <c r="D11" s="46">
        <v>56306735</v>
      </c>
      <c r="E11" s="46">
        <v>24617818</v>
      </c>
      <c r="F11" s="46">
        <v>66391009</v>
      </c>
      <c r="G11" s="47">
        <v>61659199</v>
      </c>
      <c r="H11" s="48">
        <v>66390028</v>
      </c>
      <c r="I11" s="25">
        <f t="shared" si="0"/>
        <v>169.68681383540977</v>
      </c>
      <c r="J11" s="26">
        <f t="shared" si="1"/>
        <v>39.193118541940876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27007830</v>
      </c>
      <c r="D13" s="43">
        <v>28996768</v>
      </c>
      <c r="E13" s="43">
        <v>24414140</v>
      </c>
      <c r="F13" s="43">
        <v>22358359</v>
      </c>
      <c r="G13" s="44">
        <v>21858722</v>
      </c>
      <c r="H13" s="45">
        <v>23085438</v>
      </c>
      <c r="I13" s="22">
        <f t="shared" si="0"/>
        <v>-8.420452246116394</v>
      </c>
      <c r="J13" s="23">
        <f t="shared" si="1"/>
        <v>-1.8480581717263966</v>
      </c>
      <c r="K13" s="2"/>
    </row>
    <row r="14" spans="1:11" ht="12.75">
      <c r="A14" s="5"/>
      <c r="B14" s="21" t="s">
        <v>22</v>
      </c>
      <c r="C14" s="43">
        <v>5881970</v>
      </c>
      <c r="D14" s="43">
        <v>5885597</v>
      </c>
      <c r="E14" s="43">
        <v>5715</v>
      </c>
      <c r="F14" s="43">
        <v>5510378</v>
      </c>
      <c r="G14" s="44">
        <v>6490002</v>
      </c>
      <c r="H14" s="45">
        <v>6879401</v>
      </c>
      <c r="I14" s="22">
        <f t="shared" si="0"/>
        <v>96319.56255468067</v>
      </c>
      <c r="J14" s="23">
        <f t="shared" si="1"/>
        <v>963.7627949464685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8220420</v>
      </c>
      <c r="D16" s="43">
        <v>8220420</v>
      </c>
      <c r="E16" s="43">
        <v>1630215</v>
      </c>
      <c r="F16" s="43">
        <v>8700420</v>
      </c>
      <c r="G16" s="44">
        <v>9236464</v>
      </c>
      <c r="H16" s="45">
        <v>9790652</v>
      </c>
      <c r="I16" s="22">
        <f t="shared" si="0"/>
        <v>433.6977024502903</v>
      </c>
      <c r="J16" s="23">
        <f t="shared" si="1"/>
        <v>81.77001502772481</v>
      </c>
      <c r="K16" s="2"/>
    </row>
    <row r="17" spans="1:11" ht="12.75">
      <c r="A17" s="5"/>
      <c r="B17" s="21" t="s">
        <v>24</v>
      </c>
      <c r="C17" s="43">
        <v>31843866</v>
      </c>
      <c r="D17" s="43">
        <v>26305287</v>
      </c>
      <c r="E17" s="43">
        <v>17735635</v>
      </c>
      <c r="F17" s="43">
        <v>27338129</v>
      </c>
      <c r="G17" s="44">
        <v>27523623</v>
      </c>
      <c r="H17" s="45">
        <v>29145696</v>
      </c>
      <c r="I17" s="29">
        <f t="shared" si="0"/>
        <v>54.14237494174863</v>
      </c>
      <c r="J17" s="30">
        <f t="shared" si="1"/>
        <v>18.00739662468207</v>
      </c>
      <c r="K17" s="2"/>
    </row>
    <row r="18" spans="1:11" ht="12.75">
      <c r="A18" s="5"/>
      <c r="B18" s="24" t="s">
        <v>25</v>
      </c>
      <c r="C18" s="46">
        <v>72954086</v>
      </c>
      <c r="D18" s="46">
        <v>69408072</v>
      </c>
      <c r="E18" s="46">
        <v>43785705</v>
      </c>
      <c r="F18" s="46">
        <v>63907286</v>
      </c>
      <c r="G18" s="47">
        <v>65108811</v>
      </c>
      <c r="H18" s="48">
        <v>68901187</v>
      </c>
      <c r="I18" s="25">
        <f t="shared" si="0"/>
        <v>45.954680871302635</v>
      </c>
      <c r="J18" s="26">
        <f t="shared" si="1"/>
        <v>16.313855678373223</v>
      </c>
      <c r="K18" s="2"/>
    </row>
    <row r="19" spans="1:11" ht="23.25" customHeight="1">
      <c r="A19" s="31"/>
      <c r="B19" s="32" t="s">
        <v>26</v>
      </c>
      <c r="C19" s="52">
        <v>-13012882</v>
      </c>
      <c r="D19" s="52">
        <v>-13101337</v>
      </c>
      <c r="E19" s="52">
        <v>-19167887</v>
      </c>
      <c r="F19" s="53">
        <v>2483723</v>
      </c>
      <c r="G19" s="54">
        <v>-3449612</v>
      </c>
      <c r="H19" s="55">
        <v>-2511159</v>
      </c>
      <c r="I19" s="33">
        <f t="shared" si="0"/>
        <v>-112.95772976958807</v>
      </c>
      <c r="J19" s="34">
        <f t="shared" si="1"/>
        <v>-49.21135139543602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12480000</v>
      </c>
      <c r="D24" s="43">
        <v>12480000</v>
      </c>
      <c r="E24" s="43">
        <v>12419456</v>
      </c>
      <c r="F24" s="43">
        <v>18962000</v>
      </c>
      <c r="G24" s="44">
        <v>7693000</v>
      </c>
      <c r="H24" s="45">
        <v>7862000</v>
      </c>
      <c r="I24" s="38">
        <f t="shared" si="0"/>
        <v>52.67979531470621</v>
      </c>
      <c r="J24" s="23">
        <f t="shared" si="1"/>
        <v>-14.136189982411441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12480000</v>
      </c>
      <c r="D26" s="46">
        <v>12480000</v>
      </c>
      <c r="E26" s="46">
        <v>12419456</v>
      </c>
      <c r="F26" s="46">
        <v>18962000</v>
      </c>
      <c r="G26" s="47">
        <v>7693000</v>
      </c>
      <c r="H26" s="48">
        <v>7862000</v>
      </c>
      <c r="I26" s="25">
        <f t="shared" si="0"/>
        <v>52.67979531470621</v>
      </c>
      <c r="J26" s="26">
        <f t="shared" si="1"/>
        <v>-14.136189982411441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5000000</v>
      </c>
      <c r="D29" s="43">
        <v>5000000</v>
      </c>
      <c r="E29" s="43">
        <v>4974671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7480000</v>
      </c>
      <c r="D31" s="43">
        <v>7480000</v>
      </c>
      <c r="E31" s="43">
        <v>7444785</v>
      </c>
      <c r="F31" s="43">
        <v>18962000</v>
      </c>
      <c r="G31" s="44">
        <v>7693000</v>
      </c>
      <c r="H31" s="45">
        <v>7862000</v>
      </c>
      <c r="I31" s="38">
        <f t="shared" si="0"/>
        <v>154.7017811797117</v>
      </c>
      <c r="J31" s="23">
        <f t="shared" si="1"/>
        <v>1.834193076971835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0</v>
      </c>
      <c r="F32" s="43">
        <v>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12480000</v>
      </c>
      <c r="D33" s="59">
        <v>12480000</v>
      </c>
      <c r="E33" s="59">
        <v>12419456</v>
      </c>
      <c r="F33" s="59">
        <v>18962000</v>
      </c>
      <c r="G33" s="60">
        <v>7693000</v>
      </c>
      <c r="H33" s="61">
        <v>7862000</v>
      </c>
      <c r="I33" s="40">
        <f t="shared" si="0"/>
        <v>52.67979531470621</v>
      </c>
      <c r="J33" s="41">
        <f t="shared" si="1"/>
        <v>-14.136189982411441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6421548</v>
      </c>
      <c r="D8" s="43">
        <v>6421548</v>
      </c>
      <c r="E8" s="43">
        <v>4649278</v>
      </c>
      <c r="F8" s="43">
        <v>6431769</v>
      </c>
      <c r="G8" s="44">
        <v>6811242</v>
      </c>
      <c r="H8" s="45">
        <v>7233539</v>
      </c>
      <c r="I8" s="22">
        <f>IF($E8=0,0,(($F8/$E8)-1)*100)</f>
        <v>38.33909265051476</v>
      </c>
      <c r="J8" s="23">
        <f>IF($E8=0,0,((($H8/$E8)^(1/3))-1)*100)</f>
        <v>15.8746505305428</v>
      </c>
      <c r="K8" s="2"/>
    </row>
    <row r="9" spans="1:11" ht="12.75">
      <c r="A9" s="5"/>
      <c r="B9" s="21" t="s">
        <v>17</v>
      </c>
      <c r="C9" s="43">
        <v>22017708</v>
      </c>
      <c r="D9" s="43">
        <v>27562455</v>
      </c>
      <c r="E9" s="43">
        <v>14750630</v>
      </c>
      <c r="F9" s="43">
        <v>23677014</v>
      </c>
      <c r="G9" s="44">
        <v>25073958</v>
      </c>
      <c r="H9" s="45">
        <v>26628540</v>
      </c>
      <c r="I9" s="22">
        <f>IF($E9=0,0,(($F9/$E9)-1)*100)</f>
        <v>60.515272906987704</v>
      </c>
      <c r="J9" s="23">
        <f>IF($E9=0,0,((($H9/$E9)^(1/3))-1)*100)</f>
        <v>21.76213710254511</v>
      </c>
      <c r="K9" s="2"/>
    </row>
    <row r="10" spans="1:11" ht="12.75">
      <c r="A10" s="5"/>
      <c r="B10" s="21" t="s">
        <v>18</v>
      </c>
      <c r="C10" s="43">
        <v>40362502</v>
      </c>
      <c r="D10" s="43">
        <v>38582018</v>
      </c>
      <c r="E10" s="43">
        <v>24579077</v>
      </c>
      <c r="F10" s="43">
        <v>46018756</v>
      </c>
      <c r="G10" s="44">
        <v>47470456</v>
      </c>
      <c r="H10" s="45">
        <v>50209984</v>
      </c>
      <c r="I10" s="22">
        <f aca="true" t="shared" si="0" ref="I10:I33">IF($E10=0,0,(($F10/$E10)-1)*100)</f>
        <v>87.22735601503669</v>
      </c>
      <c r="J10" s="23">
        <f aca="true" t="shared" si="1" ref="J10:J33">IF($E10=0,0,((($H10/$E10)^(1/3))-1)*100)</f>
        <v>26.88438264246964</v>
      </c>
      <c r="K10" s="2"/>
    </row>
    <row r="11" spans="1:11" ht="12.75">
      <c r="A11" s="9"/>
      <c r="B11" s="24" t="s">
        <v>19</v>
      </c>
      <c r="C11" s="46">
        <v>68801758</v>
      </c>
      <c r="D11" s="46">
        <v>72566021</v>
      </c>
      <c r="E11" s="46">
        <v>43978985</v>
      </c>
      <c r="F11" s="46">
        <v>76127539</v>
      </c>
      <c r="G11" s="47">
        <v>79355656</v>
      </c>
      <c r="H11" s="48">
        <v>84072063</v>
      </c>
      <c r="I11" s="25">
        <f t="shared" si="0"/>
        <v>73.09980892010127</v>
      </c>
      <c r="J11" s="26">
        <f t="shared" si="1"/>
        <v>24.10868312842045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29591618</v>
      </c>
      <c r="D13" s="43">
        <v>30534615</v>
      </c>
      <c r="E13" s="43">
        <v>24875250</v>
      </c>
      <c r="F13" s="43">
        <v>31810069</v>
      </c>
      <c r="G13" s="44">
        <v>33884036</v>
      </c>
      <c r="H13" s="45">
        <v>35693592</v>
      </c>
      <c r="I13" s="22">
        <f t="shared" si="0"/>
        <v>27.87838916191796</v>
      </c>
      <c r="J13" s="23">
        <f t="shared" si="1"/>
        <v>12.79095321635586</v>
      </c>
      <c r="K13" s="2"/>
    </row>
    <row r="14" spans="1:11" ht="12.75">
      <c r="A14" s="5"/>
      <c r="B14" s="21" t="s">
        <v>22</v>
      </c>
      <c r="C14" s="43">
        <v>505024</v>
      </c>
      <c r="D14" s="43">
        <v>4223024</v>
      </c>
      <c r="E14" s="43">
        <v>2022996</v>
      </c>
      <c r="F14" s="43">
        <v>530263</v>
      </c>
      <c r="G14" s="44">
        <v>561548</v>
      </c>
      <c r="H14" s="45">
        <v>596363</v>
      </c>
      <c r="I14" s="22">
        <f t="shared" si="0"/>
        <v>-73.78823289813722</v>
      </c>
      <c r="J14" s="23">
        <f t="shared" si="1"/>
        <v>-33.44634839887005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8766804</v>
      </c>
      <c r="D16" s="43">
        <v>8766864</v>
      </c>
      <c r="E16" s="43">
        <v>527134</v>
      </c>
      <c r="F16" s="43">
        <v>9849361</v>
      </c>
      <c r="G16" s="44">
        <v>10430472</v>
      </c>
      <c r="H16" s="45">
        <v>11077162</v>
      </c>
      <c r="I16" s="22">
        <f t="shared" si="0"/>
        <v>1768.47386053641</v>
      </c>
      <c r="J16" s="23">
        <f t="shared" si="1"/>
        <v>175.95344874770853</v>
      </c>
      <c r="K16" s="2"/>
    </row>
    <row r="17" spans="1:11" ht="12.75">
      <c r="A17" s="5"/>
      <c r="B17" s="21" t="s">
        <v>24</v>
      </c>
      <c r="C17" s="43">
        <v>28147084</v>
      </c>
      <c r="D17" s="43">
        <v>23465111</v>
      </c>
      <c r="E17" s="43">
        <v>18381995</v>
      </c>
      <c r="F17" s="43">
        <v>27404619</v>
      </c>
      <c r="G17" s="44">
        <v>27911398</v>
      </c>
      <c r="H17" s="45">
        <v>29466382</v>
      </c>
      <c r="I17" s="29">
        <f t="shared" si="0"/>
        <v>49.08403032423847</v>
      </c>
      <c r="J17" s="30">
        <f t="shared" si="1"/>
        <v>17.033822604304373</v>
      </c>
      <c r="K17" s="2"/>
    </row>
    <row r="18" spans="1:11" ht="12.75">
      <c r="A18" s="5"/>
      <c r="B18" s="24" t="s">
        <v>25</v>
      </c>
      <c r="C18" s="46">
        <v>67010530</v>
      </c>
      <c r="D18" s="46">
        <v>66989614</v>
      </c>
      <c r="E18" s="46">
        <v>45807375</v>
      </c>
      <c r="F18" s="46">
        <v>69594312</v>
      </c>
      <c r="G18" s="47">
        <v>72787454</v>
      </c>
      <c r="H18" s="48">
        <v>76833499</v>
      </c>
      <c r="I18" s="25">
        <f t="shared" si="0"/>
        <v>51.928181870277434</v>
      </c>
      <c r="J18" s="26">
        <f t="shared" si="1"/>
        <v>18.81512668862122</v>
      </c>
      <c r="K18" s="2"/>
    </row>
    <row r="19" spans="1:11" ht="23.25" customHeight="1">
      <c r="A19" s="31"/>
      <c r="B19" s="32" t="s">
        <v>26</v>
      </c>
      <c r="C19" s="52">
        <v>1791228</v>
      </c>
      <c r="D19" s="52">
        <v>5576407</v>
      </c>
      <c r="E19" s="52">
        <v>-1828390</v>
      </c>
      <c r="F19" s="53">
        <v>6533227</v>
      </c>
      <c r="G19" s="54">
        <v>6568202</v>
      </c>
      <c r="H19" s="55">
        <v>7238564</v>
      </c>
      <c r="I19" s="33">
        <f t="shared" si="0"/>
        <v>-457.3213045356845</v>
      </c>
      <c r="J19" s="34">
        <f t="shared" si="1"/>
        <v>-258.19564628778267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550000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16005000</v>
      </c>
      <c r="D24" s="43">
        <v>14256550</v>
      </c>
      <c r="E24" s="43">
        <v>5745992</v>
      </c>
      <c r="F24" s="43">
        <v>28271150</v>
      </c>
      <c r="G24" s="44">
        <v>19739450</v>
      </c>
      <c r="H24" s="45">
        <v>17027300</v>
      </c>
      <c r="I24" s="38">
        <f t="shared" si="0"/>
        <v>392.01512985051147</v>
      </c>
      <c r="J24" s="23">
        <f t="shared" si="1"/>
        <v>43.6349927952608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16005000</v>
      </c>
      <c r="D26" s="46">
        <v>14806550</v>
      </c>
      <c r="E26" s="46">
        <v>5745992</v>
      </c>
      <c r="F26" s="46">
        <v>28271150</v>
      </c>
      <c r="G26" s="47">
        <v>19739450</v>
      </c>
      <c r="H26" s="48">
        <v>17027300</v>
      </c>
      <c r="I26" s="25">
        <f t="shared" si="0"/>
        <v>392.01512985051147</v>
      </c>
      <c r="J26" s="26">
        <f t="shared" si="1"/>
        <v>43.6349927952608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150000</v>
      </c>
      <c r="D28" s="43">
        <v>150000</v>
      </c>
      <c r="E28" s="43">
        <v>4428376</v>
      </c>
      <c r="F28" s="43">
        <v>200000</v>
      </c>
      <c r="G28" s="44">
        <v>100000</v>
      </c>
      <c r="H28" s="45">
        <v>100000</v>
      </c>
      <c r="I28" s="38">
        <f t="shared" si="0"/>
        <v>-95.48367166654323</v>
      </c>
      <c r="J28" s="23">
        <f t="shared" si="1"/>
        <v>-71.73481468307996</v>
      </c>
      <c r="K28" s="2"/>
    </row>
    <row r="29" spans="1:11" ht="12.75">
      <c r="A29" s="9"/>
      <c r="B29" s="21" t="s">
        <v>35</v>
      </c>
      <c r="C29" s="43">
        <v>5980000</v>
      </c>
      <c r="D29" s="43">
        <v>5280000</v>
      </c>
      <c r="E29" s="43">
        <v>5045332</v>
      </c>
      <c r="F29" s="43">
        <v>7800000</v>
      </c>
      <c r="G29" s="44">
        <v>10000000</v>
      </c>
      <c r="H29" s="45">
        <v>7000000</v>
      </c>
      <c r="I29" s="38">
        <f t="shared" si="0"/>
        <v>54.59834952387672</v>
      </c>
      <c r="J29" s="23">
        <f t="shared" si="1"/>
        <v>11.532840654323785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9475000</v>
      </c>
      <c r="D31" s="43">
        <v>8976550</v>
      </c>
      <c r="E31" s="43">
        <v>1408745</v>
      </c>
      <c r="F31" s="43">
        <v>19871150</v>
      </c>
      <c r="G31" s="44">
        <v>9339450</v>
      </c>
      <c r="H31" s="45">
        <v>9627300</v>
      </c>
      <c r="I31" s="38">
        <f t="shared" si="0"/>
        <v>1310.556914132792</v>
      </c>
      <c r="J31" s="23">
        <f t="shared" si="1"/>
        <v>89.76846260437274</v>
      </c>
      <c r="K31" s="2"/>
    </row>
    <row r="32" spans="1:11" ht="12.75">
      <c r="A32" s="9"/>
      <c r="B32" s="21" t="s">
        <v>31</v>
      </c>
      <c r="C32" s="43">
        <v>400000</v>
      </c>
      <c r="D32" s="43">
        <v>400000</v>
      </c>
      <c r="E32" s="43">
        <v>0</v>
      </c>
      <c r="F32" s="43">
        <v>400000</v>
      </c>
      <c r="G32" s="44">
        <v>300000</v>
      </c>
      <c r="H32" s="45">
        <v>300000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16005000</v>
      </c>
      <c r="D33" s="59">
        <v>14806550</v>
      </c>
      <c r="E33" s="59">
        <v>10882453</v>
      </c>
      <c r="F33" s="59">
        <v>28271150</v>
      </c>
      <c r="G33" s="60">
        <v>19739450</v>
      </c>
      <c r="H33" s="61">
        <v>17027300</v>
      </c>
      <c r="I33" s="40">
        <f t="shared" si="0"/>
        <v>159.78655731387033</v>
      </c>
      <c r="J33" s="41">
        <f t="shared" si="1"/>
        <v>16.09307889076237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13835219</v>
      </c>
      <c r="D8" s="43">
        <v>13835220</v>
      </c>
      <c r="E8" s="43">
        <v>6916530</v>
      </c>
      <c r="F8" s="43">
        <v>13935400</v>
      </c>
      <c r="G8" s="44">
        <v>14562400</v>
      </c>
      <c r="H8" s="45">
        <v>15363407</v>
      </c>
      <c r="I8" s="22">
        <f>IF($E8=0,0,(($F8/$E8)-1)*100)</f>
        <v>101.47964369416455</v>
      </c>
      <c r="J8" s="23">
        <f>IF($E8=0,0,((($H8/$E8)^(1/3))-1)*100)</f>
        <v>30.476737921951226</v>
      </c>
      <c r="K8" s="2"/>
    </row>
    <row r="9" spans="1:11" ht="12.75">
      <c r="A9" s="5"/>
      <c r="B9" s="21" t="s">
        <v>17</v>
      </c>
      <c r="C9" s="43">
        <v>40217033</v>
      </c>
      <c r="D9" s="43">
        <v>40217036</v>
      </c>
      <c r="E9" s="43">
        <v>38940704</v>
      </c>
      <c r="F9" s="43">
        <v>40494400</v>
      </c>
      <c r="G9" s="44">
        <v>42316300</v>
      </c>
      <c r="H9" s="45">
        <v>44643777</v>
      </c>
      <c r="I9" s="22">
        <f>IF($E9=0,0,(($F9/$E9)-1)*100)</f>
        <v>3.9899021856410144</v>
      </c>
      <c r="J9" s="23">
        <f>IF($E9=0,0,((($H9/$E9)^(1/3))-1)*100)</f>
        <v>4.661200141854915</v>
      </c>
      <c r="K9" s="2"/>
    </row>
    <row r="10" spans="1:11" ht="12.75">
      <c r="A10" s="5"/>
      <c r="B10" s="21" t="s">
        <v>18</v>
      </c>
      <c r="C10" s="43">
        <v>53199563</v>
      </c>
      <c r="D10" s="43">
        <v>53199565</v>
      </c>
      <c r="E10" s="43">
        <v>8137200</v>
      </c>
      <c r="F10" s="43">
        <v>54463700</v>
      </c>
      <c r="G10" s="44">
        <v>56941200</v>
      </c>
      <c r="H10" s="45">
        <v>60138119</v>
      </c>
      <c r="I10" s="22">
        <f aca="true" t="shared" si="0" ref="I10:I33">IF($E10=0,0,(($F10/$E10)-1)*100)</f>
        <v>569.3174556358452</v>
      </c>
      <c r="J10" s="23">
        <f aca="true" t="shared" si="1" ref="J10:J33">IF($E10=0,0,((($H10/$E10)^(1/3))-1)*100)</f>
        <v>94.78624396259048</v>
      </c>
      <c r="K10" s="2"/>
    </row>
    <row r="11" spans="1:11" ht="12.75">
      <c r="A11" s="9"/>
      <c r="B11" s="24" t="s">
        <v>19</v>
      </c>
      <c r="C11" s="46">
        <v>107251815</v>
      </c>
      <c r="D11" s="46">
        <v>107251821</v>
      </c>
      <c r="E11" s="46">
        <v>53994434</v>
      </c>
      <c r="F11" s="46">
        <v>108893500</v>
      </c>
      <c r="G11" s="47">
        <v>113819900</v>
      </c>
      <c r="H11" s="48">
        <v>120145303</v>
      </c>
      <c r="I11" s="25">
        <f t="shared" si="0"/>
        <v>101.67541713651448</v>
      </c>
      <c r="J11" s="26">
        <f t="shared" si="1"/>
        <v>30.552723038941878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39109939</v>
      </c>
      <c r="D13" s="43">
        <v>35640939</v>
      </c>
      <c r="E13" s="43">
        <v>41059928</v>
      </c>
      <c r="F13" s="43">
        <v>47582800</v>
      </c>
      <c r="G13" s="44">
        <v>49723300</v>
      </c>
      <c r="H13" s="45">
        <v>52468285</v>
      </c>
      <c r="I13" s="22">
        <f t="shared" si="0"/>
        <v>15.886223668000587</v>
      </c>
      <c r="J13" s="23">
        <f t="shared" si="1"/>
        <v>8.515779679749302</v>
      </c>
      <c r="K13" s="2"/>
    </row>
    <row r="14" spans="1:11" ht="12.75">
      <c r="A14" s="5"/>
      <c r="B14" s="21" t="s">
        <v>22</v>
      </c>
      <c r="C14" s="43">
        <v>586</v>
      </c>
      <c r="D14" s="43">
        <v>586</v>
      </c>
      <c r="E14" s="43">
        <v>163933</v>
      </c>
      <c r="F14" s="43">
        <v>15590500</v>
      </c>
      <c r="G14" s="44">
        <v>16292300</v>
      </c>
      <c r="H14" s="45">
        <v>17188211</v>
      </c>
      <c r="I14" s="22">
        <f t="shared" si="0"/>
        <v>9410.287739503334</v>
      </c>
      <c r="J14" s="23">
        <f t="shared" si="1"/>
        <v>371.5431386917939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21842262</v>
      </c>
      <c r="D16" s="43">
        <v>20842001</v>
      </c>
      <c r="E16" s="43">
        <v>8809184</v>
      </c>
      <c r="F16" s="43">
        <v>22243900</v>
      </c>
      <c r="G16" s="44">
        <v>24213400</v>
      </c>
      <c r="H16" s="45">
        <v>26131700</v>
      </c>
      <c r="I16" s="22">
        <f t="shared" si="0"/>
        <v>152.50806431106446</v>
      </c>
      <c r="J16" s="23">
        <f t="shared" si="1"/>
        <v>43.68474474633648</v>
      </c>
      <c r="K16" s="2"/>
    </row>
    <row r="17" spans="1:11" ht="12.75">
      <c r="A17" s="5"/>
      <c r="B17" s="21" t="s">
        <v>24</v>
      </c>
      <c r="C17" s="43">
        <v>42432695</v>
      </c>
      <c r="D17" s="43">
        <v>43125428</v>
      </c>
      <c r="E17" s="43">
        <v>25533362</v>
      </c>
      <c r="F17" s="43">
        <v>70927100</v>
      </c>
      <c r="G17" s="44">
        <v>74117700</v>
      </c>
      <c r="H17" s="45">
        <v>78185190</v>
      </c>
      <c r="I17" s="29">
        <f t="shared" si="0"/>
        <v>177.78206410890976</v>
      </c>
      <c r="J17" s="30">
        <f t="shared" si="1"/>
        <v>45.21300001970043</v>
      </c>
      <c r="K17" s="2"/>
    </row>
    <row r="18" spans="1:11" ht="12.75">
      <c r="A18" s="5"/>
      <c r="B18" s="24" t="s">
        <v>25</v>
      </c>
      <c r="C18" s="46">
        <v>103385482</v>
      </c>
      <c r="D18" s="46">
        <v>99608954</v>
      </c>
      <c r="E18" s="46">
        <v>75566407</v>
      </c>
      <c r="F18" s="46">
        <v>156344300</v>
      </c>
      <c r="G18" s="47">
        <v>164346700</v>
      </c>
      <c r="H18" s="48">
        <v>173973386</v>
      </c>
      <c r="I18" s="25">
        <f t="shared" si="0"/>
        <v>106.89656450120752</v>
      </c>
      <c r="J18" s="26">
        <f t="shared" si="1"/>
        <v>32.0438000744254</v>
      </c>
      <c r="K18" s="2"/>
    </row>
    <row r="19" spans="1:11" ht="23.25" customHeight="1">
      <c r="A19" s="31"/>
      <c r="B19" s="32" t="s">
        <v>26</v>
      </c>
      <c r="C19" s="52">
        <v>3866333</v>
      </c>
      <c r="D19" s="52">
        <v>7642867</v>
      </c>
      <c r="E19" s="52">
        <v>-21571973</v>
      </c>
      <c r="F19" s="53">
        <v>-47450800</v>
      </c>
      <c r="G19" s="54">
        <v>-50526800</v>
      </c>
      <c r="H19" s="55">
        <v>-53828083</v>
      </c>
      <c r="I19" s="33">
        <f t="shared" si="0"/>
        <v>119.96504445838126</v>
      </c>
      <c r="J19" s="34">
        <f t="shared" si="1"/>
        <v>35.63538832593907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19889003</v>
      </c>
      <c r="D24" s="43">
        <v>36103002</v>
      </c>
      <c r="E24" s="43">
        <v>15687645</v>
      </c>
      <c r="F24" s="43">
        <v>31594000</v>
      </c>
      <c r="G24" s="44">
        <v>27243999</v>
      </c>
      <c r="H24" s="45">
        <v>17573001</v>
      </c>
      <c r="I24" s="38">
        <f t="shared" si="0"/>
        <v>101.39415444446888</v>
      </c>
      <c r="J24" s="23">
        <f t="shared" si="1"/>
        <v>3.8554743283686577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19889003</v>
      </c>
      <c r="D26" s="46">
        <v>36103002</v>
      </c>
      <c r="E26" s="46">
        <v>15687645</v>
      </c>
      <c r="F26" s="46">
        <v>31594000</v>
      </c>
      <c r="G26" s="47">
        <v>27243999</v>
      </c>
      <c r="H26" s="48">
        <v>17573001</v>
      </c>
      <c r="I26" s="25">
        <f t="shared" si="0"/>
        <v>101.39415444446888</v>
      </c>
      <c r="J26" s="26">
        <f t="shared" si="1"/>
        <v>3.8554743283686577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8679001</v>
      </c>
      <c r="D28" s="43">
        <v>24893000</v>
      </c>
      <c r="E28" s="43">
        <v>13204228</v>
      </c>
      <c r="F28" s="43">
        <v>7835000</v>
      </c>
      <c r="G28" s="44">
        <v>8194999</v>
      </c>
      <c r="H28" s="45">
        <v>8457999</v>
      </c>
      <c r="I28" s="38">
        <f t="shared" si="0"/>
        <v>-40.66294523239071</v>
      </c>
      <c r="J28" s="23">
        <f t="shared" si="1"/>
        <v>-13.797828754475905</v>
      </c>
      <c r="K28" s="2"/>
    </row>
    <row r="29" spans="1:11" ht="12.75">
      <c r="A29" s="9"/>
      <c r="B29" s="21" t="s">
        <v>35</v>
      </c>
      <c r="C29" s="43">
        <v>1110000</v>
      </c>
      <c r="D29" s="43">
        <v>1110000</v>
      </c>
      <c r="E29" s="43">
        <v>463763</v>
      </c>
      <c r="F29" s="43">
        <v>5200000</v>
      </c>
      <c r="G29" s="44">
        <v>7000000</v>
      </c>
      <c r="H29" s="45">
        <v>7000000</v>
      </c>
      <c r="I29" s="38">
        <f t="shared" si="0"/>
        <v>1021.2623689255072</v>
      </c>
      <c r="J29" s="23">
        <f t="shared" si="1"/>
        <v>147.13484365067612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8000001</v>
      </c>
      <c r="D31" s="43">
        <v>8000001</v>
      </c>
      <c r="E31" s="43">
        <v>1612793</v>
      </c>
      <c r="F31" s="43">
        <v>0</v>
      </c>
      <c r="G31" s="44">
        <v>0</v>
      </c>
      <c r="H31" s="45">
        <v>1</v>
      </c>
      <c r="I31" s="38">
        <f t="shared" si="0"/>
        <v>-100</v>
      </c>
      <c r="J31" s="23">
        <f t="shared" si="1"/>
        <v>-99.14727867623758</v>
      </c>
      <c r="K31" s="2"/>
    </row>
    <row r="32" spans="1:11" ht="12.75">
      <c r="A32" s="9"/>
      <c r="B32" s="21" t="s">
        <v>31</v>
      </c>
      <c r="C32" s="43">
        <v>2100001</v>
      </c>
      <c r="D32" s="43">
        <v>2100001</v>
      </c>
      <c r="E32" s="43">
        <v>406861</v>
      </c>
      <c r="F32" s="43">
        <v>18559000</v>
      </c>
      <c r="G32" s="44">
        <v>12049000</v>
      </c>
      <c r="H32" s="45">
        <v>2115001</v>
      </c>
      <c r="I32" s="38">
        <f t="shared" si="0"/>
        <v>4461.508721651867</v>
      </c>
      <c r="J32" s="23">
        <f t="shared" si="1"/>
        <v>73.22936162648381</v>
      </c>
      <c r="K32" s="2"/>
    </row>
    <row r="33" spans="1:11" ht="13.5" thickBot="1">
      <c r="A33" s="9"/>
      <c r="B33" s="39" t="s">
        <v>38</v>
      </c>
      <c r="C33" s="59">
        <v>19889003</v>
      </c>
      <c r="D33" s="59">
        <v>36103002</v>
      </c>
      <c r="E33" s="59">
        <v>15687645</v>
      </c>
      <c r="F33" s="59">
        <v>31594000</v>
      </c>
      <c r="G33" s="60">
        <v>27243999</v>
      </c>
      <c r="H33" s="61">
        <v>17573001</v>
      </c>
      <c r="I33" s="40">
        <f t="shared" si="0"/>
        <v>101.39415444446888</v>
      </c>
      <c r="J33" s="41">
        <f t="shared" si="1"/>
        <v>3.8554743283686577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37308475</v>
      </c>
      <c r="D8" s="43">
        <v>21506540</v>
      </c>
      <c r="E8" s="43">
        <v>83226269</v>
      </c>
      <c r="F8" s="43">
        <v>22474335</v>
      </c>
      <c r="G8" s="44">
        <v>23822794</v>
      </c>
      <c r="H8" s="45">
        <v>25252163</v>
      </c>
      <c r="I8" s="22">
        <f>IF($E8=0,0,(($F8/$E8)-1)*100)</f>
        <v>-72.99610415072193</v>
      </c>
      <c r="J8" s="23">
        <f>IF($E8=0,0,((($H8/$E8)^(1/3))-1)*100)</f>
        <v>-32.80359287226523</v>
      </c>
      <c r="K8" s="2"/>
    </row>
    <row r="9" spans="1:11" ht="12.75">
      <c r="A9" s="5"/>
      <c r="B9" s="21" t="s">
        <v>17</v>
      </c>
      <c r="C9" s="43">
        <v>21507883</v>
      </c>
      <c r="D9" s="43">
        <v>9887214</v>
      </c>
      <c r="E9" s="43">
        <v>21591344</v>
      </c>
      <c r="F9" s="43">
        <v>25542950</v>
      </c>
      <c r="G9" s="44">
        <v>27075554</v>
      </c>
      <c r="H9" s="45">
        <v>28700085</v>
      </c>
      <c r="I9" s="22">
        <f>IF($E9=0,0,(($F9/$E9)-1)*100)</f>
        <v>18.301806501716623</v>
      </c>
      <c r="J9" s="23">
        <f>IF($E9=0,0,((($H9/$E9)^(1/3))-1)*100)</f>
        <v>9.951502578327819</v>
      </c>
      <c r="K9" s="2"/>
    </row>
    <row r="10" spans="1:11" ht="12.75">
      <c r="A10" s="5"/>
      <c r="B10" s="21" t="s">
        <v>18</v>
      </c>
      <c r="C10" s="43">
        <v>164632518</v>
      </c>
      <c r="D10" s="43">
        <v>157358930</v>
      </c>
      <c r="E10" s="43">
        <v>116836383</v>
      </c>
      <c r="F10" s="43">
        <v>203782255</v>
      </c>
      <c r="G10" s="44">
        <v>216009221</v>
      </c>
      <c r="H10" s="45">
        <v>228969773</v>
      </c>
      <c r="I10" s="22">
        <f aca="true" t="shared" si="0" ref="I10:I33">IF($E10=0,0,(($F10/$E10)-1)*100)</f>
        <v>74.41677820512469</v>
      </c>
      <c r="J10" s="23">
        <f aca="true" t="shared" si="1" ref="J10:J33">IF($E10=0,0,((($H10/$E10)^(1/3))-1)*100)</f>
        <v>25.141113971463348</v>
      </c>
      <c r="K10" s="2"/>
    </row>
    <row r="11" spans="1:11" ht="12.75">
      <c r="A11" s="9"/>
      <c r="B11" s="24" t="s">
        <v>19</v>
      </c>
      <c r="C11" s="46">
        <v>223448876</v>
      </c>
      <c r="D11" s="46">
        <v>188752684</v>
      </c>
      <c r="E11" s="46">
        <v>221653996</v>
      </c>
      <c r="F11" s="46">
        <v>251799540</v>
      </c>
      <c r="G11" s="47">
        <v>266907569</v>
      </c>
      <c r="H11" s="48">
        <v>282922021</v>
      </c>
      <c r="I11" s="25">
        <f t="shared" si="0"/>
        <v>13.600270937592306</v>
      </c>
      <c r="J11" s="26">
        <f t="shared" si="1"/>
        <v>8.475184008599879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82577424</v>
      </c>
      <c r="D13" s="43">
        <v>65916446</v>
      </c>
      <c r="E13" s="43">
        <v>58504302</v>
      </c>
      <c r="F13" s="43">
        <v>87899055</v>
      </c>
      <c r="G13" s="44">
        <v>92643078</v>
      </c>
      <c r="H13" s="45">
        <v>98201662</v>
      </c>
      <c r="I13" s="22">
        <f t="shared" si="0"/>
        <v>50.243746177845175</v>
      </c>
      <c r="J13" s="23">
        <f t="shared" si="1"/>
        <v>18.843931927892022</v>
      </c>
      <c r="K13" s="2"/>
    </row>
    <row r="14" spans="1:11" ht="12.75">
      <c r="A14" s="5"/>
      <c r="B14" s="21" t="s">
        <v>22</v>
      </c>
      <c r="C14" s="43">
        <v>14404909</v>
      </c>
      <c r="D14" s="43">
        <v>10045095</v>
      </c>
      <c r="E14" s="43">
        <v>0</v>
      </c>
      <c r="F14" s="43">
        <v>14404910</v>
      </c>
      <c r="G14" s="44">
        <v>15269206</v>
      </c>
      <c r="H14" s="45">
        <v>16185358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14291199</v>
      </c>
      <c r="D16" s="43">
        <v>14291200</v>
      </c>
      <c r="E16" s="43">
        <v>9097755</v>
      </c>
      <c r="F16" s="43">
        <v>14881787</v>
      </c>
      <c r="G16" s="44">
        <v>15774694</v>
      </c>
      <c r="H16" s="45">
        <v>16721176</v>
      </c>
      <c r="I16" s="22">
        <f t="shared" si="0"/>
        <v>63.5764757349478</v>
      </c>
      <c r="J16" s="23">
        <f t="shared" si="1"/>
        <v>22.49288411355417</v>
      </c>
      <c r="K16" s="2"/>
    </row>
    <row r="17" spans="1:11" ht="12.75">
      <c r="A17" s="5"/>
      <c r="B17" s="21" t="s">
        <v>24</v>
      </c>
      <c r="C17" s="43">
        <v>98642412</v>
      </c>
      <c r="D17" s="43">
        <v>101968135</v>
      </c>
      <c r="E17" s="43">
        <v>169755595</v>
      </c>
      <c r="F17" s="43">
        <v>119972692</v>
      </c>
      <c r="G17" s="44">
        <v>129966117</v>
      </c>
      <c r="H17" s="45">
        <v>137764076</v>
      </c>
      <c r="I17" s="29">
        <f t="shared" si="0"/>
        <v>-29.326222207874796</v>
      </c>
      <c r="J17" s="30">
        <f t="shared" si="1"/>
        <v>-6.7238464161139655</v>
      </c>
      <c r="K17" s="2"/>
    </row>
    <row r="18" spans="1:11" ht="12.75">
      <c r="A18" s="5"/>
      <c r="B18" s="24" t="s">
        <v>25</v>
      </c>
      <c r="C18" s="46">
        <v>209915944</v>
      </c>
      <c r="D18" s="46">
        <v>192220876</v>
      </c>
      <c r="E18" s="46">
        <v>237357652</v>
      </c>
      <c r="F18" s="46">
        <v>237158444</v>
      </c>
      <c r="G18" s="47">
        <v>253653095</v>
      </c>
      <c r="H18" s="48">
        <v>268872272</v>
      </c>
      <c r="I18" s="25">
        <f t="shared" si="0"/>
        <v>-0.08392735533127027</v>
      </c>
      <c r="J18" s="26">
        <f t="shared" si="1"/>
        <v>4.2431660700315454</v>
      </c>
      <c r="K18" s="2"/>
    </row>
    <row r="19" spans="1:11" ht="23.25" customHeight="1">
      <c r="A19" s="31"/>
      <c r="B19" s="32" t="s">
        <v>26</v>
      </c>
      <c r="C19" s="52">
        <v>13532932</v>
      </c>
      <c r="D19" s="52">
        <v>-3468192</v>
      </c>
      <c r="E19" s="52">
        <v>-15703656</v>
      </c>
      <c r="F19" s="53">
        <v>14641096</v>
      </c>
      <c r="G19" s="54">
        <v>13254474</v>
      </c>
      <c r="H19" s="55">
        <v>14049749</v>
      </c>
      <c r="I19" s="33">
        <f t="shared" si="0"/>
        <v>-193.2336775589073</v>
      </c>
      <c r="J19" s="34">
        <f t="shared" si="1"/>
        <v>-196.3583299057986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13327188</v>
      </c>
      <c r="D23" s="43">
        <v>4872648</v>
      </c>
      <c r="E23" s="43">
        <v>5065095</v>
      </c>
      <c r="F23" s="43">
        <v>14012096</v>
      </c>
      <c r="G23" s="44">
        <v>12618652</v>
      </c>
      <c r="H23" s="45">
        <v>13375772</v>
      </c>
      <c r="I23" s="38">
        <f t="shared" si="0"/>
        <v>176.64033942107702</v>
      </c>
      <c r="J23" s="23">
        <f t="shared" si="1"/>
        <v>38.22197282917617</v>
      </c>
      <c r="K23" s="2"/>
    </row>
    <row r="24" spans="1:11" ht="12.75">
      <c r="A24" s="9"/>
      <c r="B24" s="21" t="s">
        <v>30</v>
      </c>
      <c r="C24" s="43">
        <v>107023751</v>
      </c>
      <c r="D24" s="43">
        <v>98682919</v>
      </c>
      <c r="E24" s="43">
        <v>67331110</v>
      </c>
      <c r="F24" s="43">
        <v>91885489</v>
      </c>
      <c r="G24" s="44">
        <v>60045422</v>
      </c>
      <c r="H24" s="45">
        <v>63648154</v>
      </c>
      <c r="I24" s="38">
        <f t="shared" si="0"/>
        <v>36.468103674512435</v>
      </c>
      <c r="J24" s="23">
        <f t="shared" si="1"/>
        <v>-1.8575988178718639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120350939</v>
      </c>
      <c r="D26" s="46">
        <v>103555567</v>
      </c>
      <c r="E26" s="46">
        <v>72396205</v>
      </c>
      <c r="F26" s="46">
        <v>105897585</v>
      </c>
      <c r="G26" s="47">
        <v>72664074</v>
      </c>
      <c r="H26" s="48">
        <v>77023926</v>
      </c>
      <c r="I26" s="25">
        <f t="shared" si="0"/>
        <v>46.27504991456388</v>
      </c>
      <c r="J26" s="26">
        <f t="shared" si="1"/>
        <v>2.08688447823977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72117799</v>
      </c>
      <c r="D28" s="43">
        <v>70676262</v>
      </c>
      <c r="E28" s="43">
        <v>42654652</v>
      </c>
      <c r="F28" s="43">
        <v>61112775</v>
      </c>
      <c r="G28" s="44">
        <v>29517244</v>
      </c>
      <c r="H28" s="45">
        <v>31288283</v>
      </c>
      <c r="I28" s="38">
        <f t="shared" si="0"/>
        <v>43.27341130341422</v>
      </c>
      <c r="J28" s="23">
        <f t="shared" si="1"/>
        <v>-9.814141730377667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30000</v>
      </c>
      <c r="G30" s="44">
        <v>31800</v>
      </c>
      <c r="H30" s="45">
        <v>33708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14905952</v>
      </c>
      <c r="D31" s="43">
        <v>8006657</v>
      </c>
      <c r="E31" s="43">
        <v>81996</v>
      </c>
      <c r="F31" s="43">
        <v>23007078</v>
      </c>
      <c r="G31" s="44">
        <v>17650866</v>
      </c>
      <c r="H31" s="45">
        <v>18709919</v>
      </c>
      <c r="I31" s="38">
        <f t="shared" si="0"/>
        <v>27958.780916142252</v>
      </c>
      <c r="J31" s="23">
        <f t="shared" si="1"/>
        <v>511.07297911980567</v>
      </c>
      <c r="K31" s="2"/>
    </row>
    <row r="32" spans="1:11" ht="12.75">
      <c r="A32" s="9"/>
      <c r="B32" s="21" t="s">
        <v>31</v>
      </c>
      <c r="C32" s="43">
        <v>33327188</v>
      </c>
      <c r="D32" s="43">
        <v>24872648</v>
      </c>
      <c r="E32" s="43">
        <v>29659557</v>
      </c>
      <c r="F32" s="43">
        <v>21747732</v>
      </c>
      <c r="G32" s="44">
        <v>25464164</v>
      </c>
      <c r="H32" s="45">
        <v>26992016</v>
      </c>
      <c r="I32" s="38">
        <f t="shared" si="0"/>
        <v>-26.675465854058444</v>
      </c>
      <c r="J32" s="23">
        <f t="shared" si="1"/>
        <v>-3.092612088598734</v>
      </c>
      <c r="K32" s="2"/>
    </row>
    <row r="33" spans="1:11" ht="13.5" thickBot="1">
      <c r="A33" s="9"/>
      <c r="B33" s="39" t="s">
        <v>38</v>
      </c>
      <c r="C33" s="59">
        <v>120350939</v>
      </c>
      <c r="D33" s="59">
        <v>103555567</v>
      </c>
      <c r="E33" s="59">
        <v>72396205</v>
      </c>
      <c r="F33" s="59">
        <v>105897585</v>
      </c>
      <c r="G33" s="60">
        <v>72664074</v>
      </c>
      <c r="H33" s="61">
        <v>77023926</v>
      </c>
      <c r="I33" s="40">
        <f t="shared" si="0"/>
        <v>46.27504991456388</v>
      </c>
      <c r="J33" s="41">
        <f t="shared" si="1"/>
        <v>2.08688447823977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31967359</v>
      </c>
      <c r="D8" s="43">
        <v>37898825</v>
      </c>
      <c r="E8" s="43">
        <v>35150234</v>
      </c>
      <c r="F8" s="43">
        <v>34978727</v>
      </c>
      <c r="G8" s="44">
        <v>36867579</v>
      </c>
      <c r="H8" s="45">
        <v>38858428</v>
      </c>
      <c r="I8" s="22">
        <f>IF($E8=0,0,(($F8/$E8)-1)*100)</f>
        <v>-0.4879256280342248</v>
      </c>
      <c r="J8" s="23">
        <f>IF($E8=0,0,((($H8/$E8)^(1/3))-1)*100)</f>
        <v>3.399634190281464</v>
      </c>
      <c r="K8" s="2"/>
    </row>
    <row r="9" spans="1:11" ht="12.75">
      <c r="A9" s="5"/>
      <c r="B9" s="21" t="s">
        <v>17</v>
      </c>
      <c r="C9" s="43">
        <v>80164797</v>
      </c>
      <c r="D9" s="43">
        <v>80164797</v>
      </c>
      <c r="E9" s="43">
        <v>16647945</v>
      </c>
      <c r="F9" s="43">
        <v>83319870</v>
      </c>
      <c r="G9" s="44">
        <v>87819143</v>
      </c>
      <c r="H9" s="45">
        <v>92561377</v>
      </c>
      <c r="I9" s="22">
        <f>IF($E9=0,0,(($F9/$E9)-1)*100)</f>
        <v>400.48141076871644</v>
      </c>
      <c r="J9" s="23">
        <f>IF($E9=0,0,((($H9/$E9)^(1/3))-1)*100)</f>
        <v>77.15621442798634</v>
      </c>
      <c r="K9" s="2"/>
    </row>
    <row r="10" spans="1:11" ht="12.75">
      <c r="A10" s="5"/>
      <c r="B10" s="21" t="s">
        <v>18</v>
      </c>
      <c r="C10" s="43">
        <v>61973665</v>
      </c>
      <c r="D10" s="43">
        <v>62029160</v>
      </c>
      <c r="E10" s="43">
        <v>16719404</v>
      </c>
      <c r="F10" s="43">
        <v>66712292</v>
      </c>
      <c r="G10" s="44">
        <v>69809719</v>
      </c>
      <c r="H10" s="45">
        <v>73369133</v>
      </c>
      <c r="I10" s="22">
        <f aca="true" t="shared" si="0" ref="I10:I33">IF($E10=0,0,(($F10/$E10)-1)*100)</f>
        <v>299.0111848484551</v>
      </c>
      <c r="J10" s="23">
        <f aca="true" t="shared" si="1" ref="J10:J33">IF($E10=0,0,((($H10/$E10)^(1/3))-1)*100)</f>
        <v>63.71841508023017</v>
      </c>
      <c r="K10" s="2"/>
    </row>
    <row r="11" spans="1:11" ht="12.75">
      <c r="A11" s="9"/>
      <c r="B11" s="24" t="s">
        <v>19</v>
      </c>
      <c r="C11" s="46">
        <v>174105821</v>
      </c>
      <c r="D11" s="46">
        <v>180092782</v>
      </c>
      <c r="E11" s="46">
        <v>68517583</v>
      </c>
      <c r="F11" s="46">
        <v>185010889</v>
      </c>
      <c r="G11" s="47">
        <v>194496441</v>
      </c>
      <c r="H11" s="48">
        <v>204788938</v>
      </c>
      <c r="I11" s="25">
        <f t="shared" si="0"/>
        <v>170.0195787700217</v>
      </c>
      <c r="J11" s="26">
        <f t="shared" si="1"/>
        <v>44.046094038581884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69014197</v>
      </c>
      <c r="D13" s="43">
        <v>66091476</v>
      </c>
      <c r="E13" s="43">
        <v>25792097</v>
      </c>
      <c r="F13" s="43">
        <v>71695545</v>
      </c>
      <c r="G13" s="44">
        <v>75567110</v>
      </c>
      <c r="H13" s="45">
        <v>79647737</v>
      </c>
      <c r="I13" s="22">
        <f t="shared" si="0"/>
        <v>177.97485795745885</v>
      </c>
      <c r="J13" s="23">
        <f t="shared" si="1"/>
        <v>45.62264972767345</v>
      </c>
      <c r="K13" s="2"/>
    </row>
    <row r="14" spans="1:11" ht="12.75">
      <c r="A14" s="5"/>
      <c r="B14" s="21" t="s">
        <v>22</v>
      </c>
      <c r="C14" s="43">
        <v>7573851</v>
      </c>
      <c r="D14" s="43">
        <v>14665470</v>
      </c>
      <c r="E14" s="43">
        <v>0</v>
      </c>
      <c r="F14" s="43">
        <v>1982669</v>
      </c>
      <c r="G14" s="44">
        <v>2089731</v>
      </c>
      <c r="H14" s="45">
        <v>2202575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62319866</v>
      </c>
      <c r="D16" s="43">
        <v>45843871</v>
      </c>
      <c r="E16" s="43">
        <v>28550898</v>
      </c>
      <c r="F16" s="43">
        <v>48328609</v>
      </c>
      <c r="G16" s="44">
        <v>40698354</v>
      </c>
      <c r="H16" s="45">
        <v>43066369</v>
      </c>
      <c r="I16" s="22">
        <f t="shared" si="0"/>
        <v>69.27176511225672</v>
      </c>
      <c r="J16" s="23">
        <f t="shared" si="1"/>
        <v>14.684879226053837</v>
      </c>
      <c r="K16" s="2"/>
    </row>
    <row r="17" spans="1:11" ht="12.75">
      <c r="A17" s="5"/>
      <c r="B17" s="21" t="s">
        <v>24</v>
      </c>
      <c r="C17" s="43">
        <v>57547806</v>
      </c>
      <c r="D17" s="43">
        <v>58648158</v>
      </c>
      <c r="E17" s="43">
        <v>18750643</v>
      </c>
      <c r="F17" s="43">
        <v>62956579</v>
      </c>
      <c r="G17" s="44">
        <v>66356227</v>
      </c>
      <c r="H17" s="45">
        <v>69939450</v>
      </c>
      <c r="I17" s="29">
        <f t="shared" si="0"/>
        <v>235.75690710979887</v>
      </c>
      <c r="J17" s="30">
        <f t="shared" si="1"/>
        <v>55.08460295205702</v>
      </c>
      <c r="K17" s="2"/>
    </row>
    <row r="18" spans="1:11" ht="12.75">
      <c r="A18" s="5"/>
      <c r="B18" s="24" t="s">
        <v>25</v>
      </c>
      <c r="C18" s="46">
        <v>196455720</v>
      </c>
      <c r="D18" s="46">
        <v>185248975</v>
      </c>
      <c r="E18" s="46">
        <v>73093638</v>
      </c>
      <c r="F18" s="46">
        <v>184963402</v>
      </c>
      <c r="G18" s="47">
        <v>184711422</v>
      </c>
      <c r="H18" s="48">
        <v>194856131</v>
      </c>
      <c r="I18" s="25">
        <f t="shared" si="0"/>
        <v>153.04993301879435</v>
      </c>
      <c r="J18" s="26">
        <f t="shared" si="1"/>
        <v>38.65796829628027</v>
      </c>
      <c r="K18" s="2"/>
    </row>
    <row r="19" spans="1:11" ht="23.25" customHeight="1">
      <c r="A19" s="31"/>
      <c r="B19" s="32" t="s">
        <v>26</v>
      </c>
      <c r="C19" s="52">
        <v>-22349899</v>
      </c>
      <c r="D19" s="52">
        <v>-5156193</v>
      </c>
      <c r="E19" s="52">
        <v>-4576055</v>
      </c>
      <c r="F19" s="53">
        <v>47487</v>
      </c>
      <c r="G19" s="54">
        <v>9785019</v>
      </c>
      <c r="H19" s="55">
        <v>9932807</v>
      </c>
      <c r="I19" s="33">
        <f t="shared" si="0"/>
        <v>-101.03772791192414</v>
      </c>
      <c r="J19" s="34">
        <f t="shared" si="1"/>
        <v>-229.47728588665566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10209718</v>
      </c>
      <c r="D23" s="43">
        <v>10209718</v>
      </c>
      <c r="E23" s="43">
        <v>535212</v>
      </c>
      <c r="F23" s="43">
        <v>500001</v>
      </c>
      <c r="G23" s="44">
        <v>3</v>
      </c>
      <c r="H23" s="45">
        <v>3</v>
      </c>
      <c r="I23" s="38">
        <f t="shared" si="0"/>
        <v>-6.578888365731705</v>
      </c>
      <c r="J23" s="23">
        <f t="shared" si="1"/>
        <v>-98.22363665015543</v>
      </c>
      <c r="K23" s="2"/>
    </row>
    <row r="24" spans="1:11" ht="12.75">
      <c r="A24" s="9"/>
      <c r="B24" s="21" t="s">
        <v>30</v>
      </c>
      <c r="C24" s="43">
        <v>29571467</v>
      </c>
      <c r="D24" s="43">
        <v>29571467</v>
      </c>
      <c r="E24" s="43">
        <v>28104288</v>
      </c>
      <c r="F24" s="43">
        <v>51524005</v>
      </c>
      <c r="G24" s="44">
        <v>37604005</v>
      </c>
      <c r="H24" s="45">
        <v>40395006</v>
      </c>
      <c r="I24" s="38">
        <f t="shared" si="0"/>
        <v>83.33147240734225</v>
      </c>
      <c r="J24" s="23">
        <f t="shared" si="1"/>
        <v>12.854365463840601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39781185</v>
      </c>
      <c r="D26" s="46">
        <v>39781185</v>
      </c>
      <c r="E26" s="46">
        <v>28639500</v>
      </c>
      <c r="F26" s="46">
        <v>52024006</v>
      </c>
      <c r="G26" s="47">
        <v>37604008</v>
      </c>
      <c r="H26" s="48">
        <v>40395009</v>
      </c>
      <c r="I26" s="25">
        <f t="shared" si="0"/>
        <v>81.65123692801899</v>
      </c>
      <c r="J26" s="26">
        <f t="shared" si="1"/>
        <v>12.1469394292949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17687383</v>
      </c>
      <c r="D28" s="43">
        <v>17687383</v>
      </c>
      <c r="E28" s="43">
        <v>20378157</v>
      </c>
      <c r="F28" s="43">
        <v>3</v>
      </c>
      <c r="G28" s="44">
        <v>3</v>
      </c>
      <c r="H28" s="45">
        <v>4</v>
      </c>
      <c r="I28" s="38">
        <f t="shared" si="0"/>
        <v>-99.99998527835466</v>
      </c>
      <c r="J28" s="23">
        <f t="shared" si="1"/>
        <v>-99.41883645732553</v>
      </c>
      <c r="K28" s="2"/>
    </row>
    <row r="29" spans="1:11" ht="12.75">
      <c r="A29" s="9"/>
      <c r="B29" s="21" t="s">
        <v>35</v>
      </c>
      <c r="C29" s="43">
        <v>9924004</v>
      </c>
      <c r="D29" s="43">
        <v>9924004</v>
      </c>
      <c r="E29" s="43">
        <v>5673704</v>
      </c>
      <c r="F29" s="43">
        <v>20000003</v>
      </c>
      <c r="G29" s="44">
        <v>10000003</v>
      </c>
      <c r="H29" s="45">
        <v>7000003</v>
      </c>
      <c r="I29" s="38">
        <f t="shared" si="0"/>
        <v>252.5034615834735</v>
      </c>
      <c r="J29" s="23">
        <f t="shared" si="1"/>
        <v>7.2532638431783925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3720000</v>
      </c>
      <c r="D31" s="43">
        <v>3720000</v>
      </c>
      <c r="E31" s="43">
        <v>0</v>
      </c>
      <c r="F31" s="43">
        <v>8000000</v>
      </c>
      <c r="G31" s="44">
        <v>8000000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8449800</v>
      </c>
      <c r="D32" s="43">
        <v>8449800</v>
      </c>
      <c r="E32" s="43">
        <v>2587639</v>
      </c>
      <c r="F32" s="43">
        <v>24024002</v>
      </c>
      <c r="G32" s="44">
        <v>19604004</v>
      </c>
      <c r="H32" s="45">
        <v>33395004</v>
      </c>
      <c r="I32" s="38">
        <f t="shared" si="0"/>
        <v>828.4139711914993</v>
      </c>
      <c r="J32" s="23">
        <f t="shared" si="1"/>
        <v>134.56287203824715</v>
      </c>
      <c r="K32" s="2"/>
    </row>
    <row r="33" spans="1:11" ht="13.5" thickBot="1">
      <c r="A33" s="9"/>
      <c r="B33" s="39" t="s">
        <v>38</v>
      </c>
      <c r="C33" s="59">
        <v>39781187</v>
      </c>
      <c r="D33" s="59">
        <v>39781187</v>
      </c>
      <c r="E33" s="59">
        <v>28639500</v>
      </c>
      <c r="F33" s="59">
        <v>52024008</v>
      </c>
      <c r="G33" s="60">
        <v>37604010</v>
      </c>
      <c r="H33" s="61">
        <v>40395011</v>
      </c>
      <c r="I33" s="40">
        <f t="shared" si="0"/>
        <v>81.65124391138114</v>
      </c>
      <c r="J33" s="41">
        <f t="shared" si="1"/>
        <v>12.146941280133095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59652044</v>
      </c>
      <c r="D10" s="43">
        <v>66599774</v>
      </c>
      <c r="E10" s="43">
        <v>61674963</v>
      </c>
      <c r="F10" s="43">
        <v>60260700</v>
      </c>
      <c r="G10" s="44">
        <v>62020100</v>
      </c>
      <c r="H10" s="45">
        <v>64311655</v>
      </c>
      <c r="I10" s="22">
        <f aca="true" t="shared" si="0" ref="I10:I33">IF($E10=0,0,(($F10/$E10)-1)*100)</f>
        <v>-2.2930909581575287</v>
      </c>
      <c r="J10" s="23">
        <f aca="true" t="shared" si="1" ref="J10:J33">IF($E10=0,0,((($H10/$E10)^(1/3))-1)*100)</f>
        <v>1.4052085966459682</v>
      </c>
      <c r="K10" s="2"/>
    </row>
    <row r="11" spans="1:11" ht="12.75">
      <c r="A11" s="9"/>
      <c r="B11" s="24" t="s">
        <v>19</v>
      </c>
      <c r="C11" s="46">
        <v>59652044</v>
      </c>
      <c r="D11" s="46">
        <v>66599774</v>
      </c>
      <c r="E11" s="46">
        <v>61674963</v>
      </c>
      <c r="F11" s="46">
        <v>60260700</v>
      </c>
      <c r="G11" s="47">
        <v>62020100</v>
      </c>
      <c r="H11" s="48">
        <v>64311655</v>
      </c>
      <c r="I11" s="25">
        <f t="shared" si="0"/>
        <v>-2.2930909581575287</v>
      </c>
      <c r="J11" s="26">
        <f t="shared" si="1"/>
        <v>1.4052085966459682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37199835</v>
      </c>
      <c r="D13" s="43">
        <v>38619049</v>
      </c>
      <c r="E13" s="43">
        <v>40141520</v>
      </c>
      <c r="F13" s="43">
        <v>41140200</v>
      </c>
      <c r="G13" s="44">
        <v>42506872</v>
      </c>
      <c r="H13" s="45">
        <v>44632212</v>
      </c>
      <c r="I13" s="22">
        <f t="shared" si="0"/>
        <v>2.4878978175216115</v>
      </c>
      <c r="J13" s="23">
        <f t="shared" si="1"/>
        <v>3.5980384858731673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24047031</v>
      </c>
      <c r="D17" s="43">
        <v>32043005</v>
      </c>
      <c r="E17" s="43">
        <v>23473919</v>
      </c>
      <c r="F17" s="43">
        <v>22731967</v>
      </c>
      <c r="G17" s="44">
        <v>23461403</v>
      </c>
      <c r="H17" s="45">
        <v>24534477</v>
      </c>
      <c r="I17" s="29">
        <f t="shared" si="0"/>
        <v>-3.160750448188898</v>
      </c>
      <c r="J17" s="30">
        <f t="shared" si="1"/>
        <v>1.4838810602222363</v>
      </c>
      <c r="K17" s="2"/>
    </row>
    <row r="18" spans="1:11" ht="12.75">
      <c r="A18" s="5"/>
      <c r="B18" s="24" t="s">
        <v>25</v>
      </c>
      <c r="C18" s="46">
        <v>61246866</v>
      </c>
      <c r="D18" s="46">
        <v>70662054</v>
      </c>
      <c r="E18" s="46">
        <v>63615439</v>
      </c>
      <c r="F18" s="46">
        <v>63872167</v>
      </c>
      <c r="G18" s="47">
        <v>65968275</v>
      </c>
      <c r="H18" s="48">
        <v>69166689</v>
      </c>
      <c r="I18" s="25">
        <f t="shared" si="0"/>
        <v>0.4035624119484549</v>
      </c>
      <c r="J18" s="26">
        <f t="shared" si="1"/>
        <v>2.828022998323765</v>
      </c>
      <c r="K18" s="2"/>
    </row>
    <row r="19" spans="1:11" ht="23.25" customHeight="1">
      <c r="A19" s="31"/>
      <c r="B19" s="32" t="s">
        <v>26</v>
      </c>
      <c r="C19" s="52">
        <v>-1594822</v>
      </c>
      <c r="D19" s="52">
        <v>-4062280</v>
      </c>
      <c r="E19" s="52">
        <v>-1940476</v>
      </c>
      <c r="F19" s="53">
        <v>-3611467</v>
      </c>
      <c r="G19" s="54">
        <v>-3948175</v>
      </c>
      <c r="H19" s="55">
        <v>-4855034</v>
      </c>
      <c r="I19" s="33">
        <f t="shared" si="0"/>
        <v>86.1124280846555</v>
      </c>
      <c r="J19" s="34">
        <f t="shared" si="1"/>
        <v>35.75671900060162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250000</v>
      </c>
      <c r="E23" s="43">
        <v>-17795</v>
      </c>
      <c r="F23" s="43">
        <v>900000</v>
      </c>
      <c r="G23" s="44">
        <v>250000</v>
      </c>
      <c r="H23" s="45">
        <v>250000</v>
      </c>
      <c r="I23" s="38">
        <f t="shared" si="0"/>
        <v>-5157.600449564485</v>
      </c>
      <c r="J23" s="23">
        <f t="shared" si="1"/>
        <v>-341.2944532983514</v>
      </c>
      <c r="K23" s="2"/>
    </row>
    <row r="24" spans="1:11" ht="12.75">
      <c r="A24" s="9"/>
      <c r="B24" s="21" t="s">
        <v>30</v>
      </c>
      <c r="C24" s="43">
        <v>900000</v>
      </c>
      <c r="D24" s="43">
        <v>1100000</v>
      </c>
      <c r="E24" s="43">
        <v>587006</v>
      </c>
      <c r="F24" s="43">
        <v>600000</v>
      </c>
      <c r="G24" s="44">
        <v>1100000</v>
      </c>
      <c r="H24" s="45">
        <v>1100000</v>
      </c>
      <c r="I24" s="38">
        <f t="shared" si="0"/>
        <v>2.213605993805845</v>
      </c>
      <c r="J24" s="23">
        <f t="shared" si="1"/>
        <v>23.286838221988404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900000</v>
      </c>
      <c r="D26" s="46">
        <v>1350000</v>
      </c>
      <c r="E26" s="46">
        <v>569211</v>
      </c>
      <c r="F26" s="46">
        <v>1500000</v>
      </c>
      <c r="G26" s="47">
        <v>1350000</v>
      </c>
      <c r="H26" s="48">
        <v>1350000</v>
      </c>
      <c r="I26" s="25">
        <f t="shared" si="0"/>
        <v>163.52266558446692</v>
      </c>
      <c r="J26" s="26">
        <f t="shared" si="1"/>
        <v>33.35833401821786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900000</v>
      </c>
      <c r="D32" s="43">
        <v>1350000</v>
      </c>
      <c r="E32" s="43">
        <v>569211</v>
      </c>
      <c r="F32" s="43">
        <v>1500000</v>
      </c>
      <c r="G32" s="44">
        <v>1350000</v>
      </c>
      <c r="H32" s="45">
        <v>1350000</v>
      </c>
      <c r="I32" s="38">
        <f t="shared" si="0"/>
        <v>163.52266558446692</v>
      </c>
      <c r="J32" s="23">
        <f t="shared" si="1"/>
        <v>33.35833401821786</v>
      </c>
      <c r="K32" s="2"/>
    </row>
    <row r="33" spans="1:11" ht="13.5" thickBot="1">
      <c r="A33" s="9"/>
      <c r="B33" s="39" t="s">
        <v>38</v>
      </c>
      <c r="C33" s="59">
        <v>900000</v>
      </c>
      <c r="D33" s="59">
        <v>1350000</v>
      </c>
      <c r="E33" s="59">
        <v>569211</v>
      </c>
      <c r="F33" s="59">
        <v>1500000</v>
      </c>
      <c r="G33" s="60">
        <v>1350000</v>
      </c>
      <c r="H33" s="61">
        <v>1350000</v>
      </c>
      <c r="I33" s="40">
        <f t="shared" si="0"/>
        <v>163.52266558446692</v>
      </c>
      <c r="J33" s="41">
        <f t="shared" si="1"/>
        <v>33.35833401821786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22739700</v>
      </c>
      <c r="D8" s="43">
        <v>22465001</v>
      </c>
      <c r="E8" s="43">
        <v>19010112</v>
      </c>
      <c r="F8" s="43">
        <v>24103868</v>
      </c>
      <c r="G8" s="44">
        <v>25550101</v>
      </c>
      <c r="H8" s="45">
        <v>25550102</v>
      </c>
      <c r="I8" s="22">
        <f>IF($E8=0,0,(($F8/$E8)-1)*100)</f>
        <v>26.7949815340383</v>
      </c>
      <c r="J8" s="23">
        <f>IF($E8=0,0,((($H8/$E8)^(1/3))-1)*100)</f>
        <v>10.357703454809242</v>
      </c>
      <c r="K8" s="2"/>
    </row>
    <row r="9" spans="1:11" ht="12.75">
      <c r="A9" s="5"/>
      <c r="B9" s="21" t="s">
        <v>17</v>
      </c>
      <c r="C9" s="43">
        <v>124640324</v>
      </c>
      <c r="D9" s="43">
        <v>105448829</v>
      </c>
      <c r="E9" s="43">
        <v>79521359</v>
      </c>
      <c r="F9" s="43">
        <v>122985174</v>
      </c>
      <c r="G9" s="44">
        <v>130263760</v>
      </c>
      <c r="H9" s="45">
        <v>139680006</v>
      </c>
      <c r="I9" s="22">
        <f>IF($E9=0,0,(($F9/$E9)-1)*100)</f>
        <v>54.65678095365549</v>
      </c>
      <c r="J9" s="23">
        <f>IF($E9=0,0,((($H9/$E9)^(1/3))-1)*100)</f>
        <v>20.656340909484648</v>
      </c>
      <c r="K9" s="2"/>
    </row>
    <row r="10" spans="1:11" ht="12.75">
      <c r="A10" s="5"/>
      <c r="B10" s="21" t="s">
        <v>18</v>
      </c>
      <c r="C10" s="43">
        <v>115780208</v>
      </c>
      <c r="D10" s="43">
        <v>123713673</v>
      </c>
      <c r="E10" s="43">
        <v>98220748</v>
      </c>
      <c r="F10" s="43">
        <v>110236421</v>
      </c>
      <c r="G10" s="44">
        <v>119425959</v>
      </c>
      <c r="H10" s="45">
        <v>128301096</v>
      </c>
      <c r="I10" s="22">
        <f aca="true" t="shared" si="0" ref="I10:I33">IF($E10=0,0,(($F10/$E10)-1)*100)</f>
        <v>12.23333485507563</v>
      </c>
      <c r="J10" s="23">
        <f aca="true" t="shared" si="1" ref="J10:J33">IF($E10=0,0,((($H10/$E10)^(1/3))-1)*100)</f>
        <v>9.313980740846972</v>
      </c>
      <c r="K10" s="2"/>
    </row>
    <row r="11" spans="1:11" ht="12.75">
      <c r="A11" s="9"/>
      <c r="B11" s="24" t="s">
        <v>19</v>
      </c>
      <c r="C11" s="46">
        <v>263160232</v>
      </c>
      <c r="D11" s="46">
        <v>251627503</v>
      </c>
      <c r="E11" s="46">
        <v>196752219</v>
      </c>
      <c r="F11" s="46">
        <v>257325463</v>
      </c>
      <c r="G11" s="47">
        <v>275239820</v>
      </c>
      <c r="H11" s="48">
        <v>293531204</v>
      </c>
      <c r="I11" s="25">
        <f t="shared" si="0"/>
        <v>30.786562056512313</v>
      </c>
      <c r="J11" s="26">
        <f t="shared" si="1"/>
        <v>14.264558419427441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114158386</v>
      </c>
      <c r="D13" s="43">
        <v>114723365</v>
      </c>
      <c r="E13" s="43">
        <v>107673216</v>
      </c>
      <c r="F13" s="43">
        <v>105315672</v>
      </c>
      <c r="G13" s="44">
        <v>110925227</v>
      </c>
      <c r="H13" s="45">
        <v>115084361</v>
      </c>
      <c r="I13" s="22">
        <f t="shared" si="0"/>
        <v>-2.1895361609706177</v>
      </c>
      <c r="J13" s="23">
        <f t="shared" si="1"/>
        <v>2.243617894338956</v>
      </c>
      <c r="K13" s="2"/>
    </row>
    <row r="14" spans="1:11" ht="12.75">
      <c r="A14" s="5"/>
      <c r="B14" s="21" t="s">
        <v>22</v>
      </c>
      <c r="C14" s="43">
        <v>13811298</v>
      </c>
      <c r="D14" s="43">
        <v>13811298</v>
      </c>
      <c r="E14" s="43">
        <v>0</v>
      </c>
      <c r="F14" s="43">
        <v>31765986</v>
      </c>
      <c r="G14" s="44">
        <v>36530883</v>
      </c>
      <c r="H14" s="45">
        <v>36530883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62522000</v>
      </c>
      <c r="D16" s="43">
        <v>61479000</v>
      </c>
      <c r="E16" s="43">
        <v>11291636</v>
      </c>
      <c r="F16" s="43">
        <v>73000000</v>
      </c>
      <c r="G16" s="44">
        <v>75500000</v>
      </c>
      <c r="H16" s="45">
        <v>78000000</v>
      </c>
      <c r="I16" s="22">
        <f t="shared" si="0"/>
        <v>546.4962207425035</v>
      </c>
      <c r="J16" s="23">
        <f t="shared" si="1"/>
        <v>90.44924018340934</v>
      </c>
      <c r="K16" s="2"/>
    </row>
    <row r="17" spans="1:11" ht="12.75">
      <c r="A17" s="5"/>
      <c r="B17" s="21" t="s">
        <v>24</v>
      </c>
      <c r="C17" s="43">
        <v>67402829</v>
      </c>
      <c r="D17" s="43">
        <v>87281872</v>
      </c>
      <c r="E17" s="43">
        <v>61239334</v>
      </c>
      <c r="F17" s="43">
        <v>80025936</v>
      </c>
      <c r="G17" s="44">
        <v>93523489</v>
      </c>
      <c r="H17" s="45">
        <v>104326731</v>
      </c>
      <c r="I17" s="29">
        <f t="shared" si="0"/>
        <v>30.677345380666623</v>
      </c>
      <c r="J17" s="30">
        <f t="shared" si="1"/>
        <v>19.43227731921826</v>
      </c>
      <c r="K17" s="2"/>
    </row>
    <row r="18" spans="1:11" ht="12.75">
      <c r="A18" s="5"/>
      <c r="B18" s="24" t="s">
        <v>25</v>
      </c>
      <c r="C18" s="46">
        <v>257894513</v>
      </c>
      <c r="D18" s="46">
        <v>277295535</v>
      </c>
      <c r="E18" s="46">
        <v>180204186</v>
      </c>
      <c r="F18" s="46">
        <v>290107594</v>
      </c>
      <c r="G18" s="47">
        <v>316479599</v>
      </c>
      <c r="H18" s="48">
        <v>333941975</v>
      </c>
      <c r="I18" s="25">
        <f t="shared" si="0"/>
        <v>60.988265833070045</v>
      </c>
      <c r="J18" s="26">
        <f t="shared" si="1"/>
        <v>22.829319400917747</v>
      </c>
      <c r="K18" s="2"/>
    </row>
    <row r="19" spans="1:11" ht="23.25" customHeight="1">
      <c r="A19" s="31"/>
      <c r="B19" s="32" t="s">
        <v>26</v>
      </c>
      <c r="C19" s="52">
        <v>5265719</v>
      </c>
      <c r="D19" s="52">
        <v>-25668032</v>
      </c>
      <c r="E19" s="52">
        <v>16548033</v>
      </c>
      <c r="F19" s="53">
        <v>-32782131</v>
      </c>
      <c r="G19" s="54">
        <v>-41239779</v>
      </c>
      <c r="H19" s="55">
        <v>-40410771</v>
      </c>
      <c r="I19" s="33">
        <f t="shared" si="0"/>
        <v>-298.10288630678946</v>
      </c>
      <c r="J19" s="34">
        <f t="shared" si="1"/>
        <v>-234.66361002090227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30658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0</v>
      </c>
      <c r="D23" s="43">
        <v>1705837</v>
      </c>
      <c r="E23" s="43">
        <v>0</v>
      </c>
      <c r="F23" s="43">
        <v>3149786</v>
      </c>
      <c r="G23" s="44">
        <v>7093867</v>
      </c>
      <c r="H23" s="45">
        <v>7093867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21294999</v>
      </c>
      <c r="D24" s="43">
        <v>14395000</v>
      </c>
      <c r="E24" s="43">
        <v>47552536</v>
      </c>
      <c r="F24" s="43">
        <v>24213650</v>
      </c>
      <c r="G24" s="44">
        <v>25756050</v>
      </c>
      <c r="H24" s="45">
        <v>25756050</v>
      </c>
      <c r="I24" s="38">
        <f t="shared" si="0"/>
        <v>-49.08021309315659</v>
      </c>
      <c r="J24" s="23">
        <f t="shared" si="1"/>
        <v>-18.485439341403143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21294999</v>
      </c>
      <c r="D26" s="46">
        <v>16100837</v>
      </c>
      <c r="E26" s="46">
        <v>47583194</v>
      </c>
      <c r="F26" s="46">
        <v>27363436</v>
      </c>
      <c r="G26" s="47">
        <v>32849917</v>
      </c>
      <c r="H26" s="48">
        <v>32849917</v>
      </c>
      <c r="I26" s="25">
        <f t="shared" si="0"/>
        <v>-42.49348625062874</v>
      </c>
      <c r="J26" s="26">
        <f t="shared" si="1"/>
        <v>-11.618731871057841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21294999</v>
      </c>
      <c r="D28" s="43">
        <v>14395000</v>
      </c>
      <c r="E28" s="43">
        <v>39066921</v>
      </c>
      <c r="F28" s="43">
        <v>22293650</v>
      </c>
      <c r="G28" s="44">
        <v>23730050</v>
      </c>
      <c r="H28" s="45">
        <v>23730050</v>
      </c>
      <c r="I28" s="38">
        <f t="shared" si="0"/>
        <v>-42.93471451205484</v>
      </c>
      <c r="J28" s="23">
        <f t="shared" si="1"/>
        <v>-15.310450437975343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9035967</v>
      </c>
      <c r="F29" s="43">
        <v>1920000</v>
      </c>
      <c r="G29" s="44">
        <v>2026000</v>
      </c>
      <c r="H29" s="45">
        <v>2026000</v>
      </c>
      <c r="I29" s="38">
        <f t="shared" si="0"/>
        <v>-78.75158242609783</v>
      </c>
      <c r="J29" s="23">
        <f t="shared" si="1"/>
        <v>-39.24878963353288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36229566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13259000</v>
      </c>
      <c r="D32" s="43">
        <v>1705837</v>
      </c>
      <c r="E32" s="43">
        <v>8694564</v>
      </c>
      <c r="F32" s="43">
        <v>3149786</v>
      </c>
      <c r="G32" s="44">
        <v>7093867</v>
      </c>
      <c r="H32" s="45">
        <v>7093867</v>
      </c>
      <c r="I32" s="38">
        <f t="shared" si="0"/>
        <v>-63.77292754415287</v>
      </c>
      <c r="J32" s="23">
        <f t="shared" si="1"/>
        <v>-6.5573647718843775</v>
      </c>
      <c r="K32" s="2"/>
    </row>
    <row r="33" spans="1:11" ht="13.5" thickBot="1">
      <c r="A33" s="9"/>
      <c r="B33" s="39" t="s">
        <v>38</v>
      </c>
      <c r="C33" s="59">
        <v>34553999</v>
      </c>
      <c r="D33" s="59">
        <v>16100837</v>
      </c>
      <c r="E33" s="59">
        <v>93027018</v>
      </c>
      <c r="F33" s="59">
        <v>27363436</v>
      </c>
      <c r="G33" s="60">
        <v>32849917</v>
      </c>
      <c r="H33" s="61">
        <v>32849917</v>
      </c>
      <c r="I33" s="40">
        <f t="shared" si="0"/>
        <v>-70.58549592549555</v>
      </c>
      <c r="J33" s="41">
        <f t="shared" si="1"/>
        <v>-29.318071191630935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7540517</v>
      </c>
      <c r="D8" s="43">
        <v>9714517</v>
      </c>
      <c r="E8" s="43">
        <v>13195613</v>
      </c>
      <c r="F8" s="43">
        <v>10239100</v>
      </c>
      <c r="G8" s="44">
        <v>10843208</v>
      </c>
      <c r="H8" s="45">
        <v>11515487</v>
      </c>
      <c r="I8" s="22">
        <f>IF($E8=0,0,(($F8/$E8)-1)*100)</f>
        <v>-22.405272115816068</v>
      </c>
      <c r="J8" s="23">
        <f>IF($E8=0,0,((($H8/$E8)^(1/3))-1)*100)</f>
        <v>-4.438216522739669</v>
      </c>
      <c r="K8" s="2"/>
    </row>
    <row r="9" spans="1:11" ht="12.75">
      <c r="A9" s="5"/>
      <c r="B9" s="21" t="s">
        <v>17</v>
      </c>
      <c r="C9" s="43">
        <v>7846823</v>
      </c>
      <c r="D9" s="43">
        <v>12835204</v>
      </c>
      <c r="E9" s="43">
        <v>40930158</v>
      </c>
      <c r="F9" s="43">
        <v>13528305</v>
      </c>
      <c r="G9" s="44">
        <v>14326474</v>
      </c>
      <c r="H9" s="45">
        <v>15214718</v>
      </c>
      <c r="I9" s="22">
        <f>IF($E9=0,0,(($F9/$E9)-1)*100)</f>
        <v>-66.94783098565121</v>
      </c>
      <c r="J9" s="23">
        <f>IF($E9=0,0,((($H9/$E9)^(1/3))-1)*100)</f>
        <v>-28.098133886221</v>
      </c>
      <c r="K9" s="2"/>
    </row>
    <row r="10" spans="1:11" ht="12.75">
      <c r="A10" s="5"/>
      <c r="B10" s="21" t="s">
        <v>18</v>
      </c>
      <c r="C10" s="43">
        <v>36647587</v>
      </c>
      <c r="D10" s="43">
        <v>39774137</v>
      </c>
      <c r="E10" s="43">
        <v>30423018</v>
      </c>
      <c r="F10" s="43">
        <v>42356109</v>
      </c>
      <c r="G10" s="44">
        <v>43937046</v>
      </c>
      <c r="H10" s="45">
        <v>46281214</v>
      </c>
      <c r="I10" s="22">
        <f aca="true" t="shared" si="0" ref="I10:I33">IF($E10=0,0,(($F10/$E10)-1)*100)</f>
        <v>39.22388962199608</v>
      </c>
      <c r="J10" s="23">
        <f aca="true" t="shared" si="1" ref="J10:J33">IF($E10=0,0,((($H10/$E10)^(1/3))-1)*100)</f>
        <v>15.009614920725788</v>
      </c>
      <c r="K10" s="2"/>
    </row>
    <row r="11" spans="1:11" ht="12.75">
      <c r="A11" s="9"/>
      <c r="B11" s="24" t="s">
        <v>19</v>
      </c>
      <c r="C11" s="46">
        <v>52034927</v>
      </c>
      <c r="D11" s="46">
        <v>62323858</v>
      </c>
      <c r="E11" s="46">
        <v>84548789</v>
      </c>
      <c r="F11" s="46">
        <v>66123514</v>
      </c>
      <c r="G11" s="47">
        <v>69106728</v>
      </c>
      <c r="H11" s="48">
        <v>73011419</v>
      </c>
      <c r="I11" s="25">
        <f t="shared" si="0"/>
        <v>-21.792476530917547</v>
      </c>
      <c r="J11" s="26">
        <f t="shared" si="1"/>
        <v>-4.772774182075867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30833419</v>
      </c>
      <c r="D13" s="43">
        <v>30867598</v>
      </c>
      <c r="E13" s="43">
        <v>27089341</v>
      </c>
      <c r="F13" s="43">
        <v>32697879</v>
      </c>
      <c r="G13" s="44">
        <v>34627050</v>
      </c>
      <c r="H13" s="45">
        <v>36773930</v>
      </c>
      <c r="I13" s="22">
        <f t="shared" si="0"/>
        <v>20.703855438934447</v>
      </c>
      <c r="J13" s="23">
        <f t="shared" si="1"/>
        <v>10.725385665667853</v>
      </c>
      <c r="K13" s="2"/>
    </row>
    <row r="14" spans="1:11" ht="12.75">
      <c r="A14" s="5"/>
      <c r="B14" s="21" t="s">
        <v>22</v>
      </c>
      <c r="C14" s="43">
        <v>6277748</v>
      </c>
      <c r="D14" s="43">
        <v>6277748</v>
      </c>
      <c r="E14" s="43">
        <v>0</v>
      </c>
      <c r="F14" s="43">
        <v>6616746</v>
      </c>
      <c r="G14" s="44">
        <v>7007134</v>
      </c>
      <c r="H14" s="45">
        <v>7441577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1440896</v>
      </c>
      <c r="D16" s="43">
        <v>1440896</v>
      </c>
      <c r="E16" s="43">
        <v>0</v>
      </c>
      <c r="F16" s="43">
        <v>1518704</v>
      </c>
      <c r="G16" s="44">
        <v>1608308</v>
      </c>
      <c r="H16" s="45">
        <v>1708023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24809127</v>
      </c>
      <c r="D17" s="43">
        <v>22455762</v>
      </c>
      <c r="E17" s="43">
        <v>7934341</v>
      </c>
      <c r="F17" s="43">
        <v>24468116</v>
      </c>
      <c r="G17" s="44">
        <v>23896387</v>
      </c>
      <c r="H17" s="45">
        <v>25377947</v>
      </c>
      <c r="I17" s="29">
        <f t="shared" si="0"/>
        <v>208.38246049671926</v>
      </c>
      <c r="J17" s="30">
        <f t="shared" si="1"/>
        <v>47.33814853717702</v>
      </c>
      <c r="K17" s="2"/>
    </row>
    <row r="18" spans="1:11" ht="12.75">
      <c r="A18" s="5"/>
      <c r="B18" s="24" t="s">
        <v>25</v>
      </c>
      <c r="C18" s="46">
        <v>63361190</v>
      </c>
      <c r="D18" s="46">
        <v>61042004</v>
      </c>
      <c r="E18" s="46">
        <v>35023682</v>
      </c>
      <c r="F18" s="46">
        <v>65301445</v>
      </c>
      <c r="G18" s="47">
        <v>67138879</v>
      </c>
      <c r="H18" s="48">
        <v>71301477</v>
      </c>
      <c r="I18" s="25">
        <f t="shared" si="0"/>
        <v>86.44940015158886</v>
      </c>
      <c r="J18" s="26">
        <f t="shared" si="1"/>
        <v>26.73957362709709</v>
      </c>
      <c r="K18" s="2"/>
    </row>
    <row r="19" spans="1:11" ht="23.25" customHeight="1">
      <c r="A19" s="31"/>
      <c r="B19" s="32" t="s">
        <v>26</v>
      </c>
      <c r="C19" s="52">
        <v>-11326263</v>
      </c>
      <c r="D19" s="52">
        <v>1281854</v>
      </c>
      <c r="E19" s="52">
        <v>49525107</v>
      </c>
      <c r="F19" s="53">
        <v>822069</v>
      </c>
      <c r="G19" s="54">
        <v>1967849</v>
      </c>
      <c r="H19" s="55">
        <v>1709942</v>
      </c>
      <c r="I19" s="33">
        <f t="shared" si="0"/>
        <v>-98.34009646864568</v>
      </c>
      <c r="J19" s="34">
        <f t="shared" si="1"/>
        <v>-67.43743163900886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2000000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15691000</v>
      </c>
      <c r="D24" s="43">
        <v>16091000</v>
      </c>
      <c r="E24" s="43">
        <v>3668822</v>
      </c>
      <c r="F24" s="43">
        <v>23700000</v>
      </c>
      <c r="G24" s="44">
        <v>18180000</v>
      </c>
      <c r="H24" s="45">
        <v>26568000</v>
      </c>
      <c r="I24" s="38">
        <f t="shared" si="0"/>
        <v>545.9839152730767</v>
      </c>
      <c r="J24" s="23">
        <f t="shared" si="1"/>
        <v>93.46871196827529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15691000</v>
      </c>
      <c r="D26" s="46">
        <v>18091000</v>
      </c>
      <c r="E26" s="46">
        <v>3668822</v>
      </c>
      <c r="F26" s="46">
        <v>23700000</v>
      </c>
      <c r="G26" s="47">
        <v>18180000</v>
      </c>
      <c r="H26" s="48">
        <v>26568000</v>
      </c>
      <c r="I26" s="25">
        <f t="shared" si="0"/>
        <v>545.9839152730767</v>
      </c>
      <c r="J26" s="26">
        <f t="shared" si="1"/>
        <v>93.46871196827529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4500000</v>
      </c>
      <c r="D28" s="43">
        <v>6500000</v>
      </c>
      <c r="E28" s="43">
        <v>548897</v>
      </c>
      <c r="F28" s="43">
        <v>7807519</v>
      </c>
      <c r="G28" s="44">
        <v>18180000</v>
      </c>
      <c r="H28" s="45">
        <v>26568000</v>
      </c>
      <c r="I28" s="38">
        <f t="shared" si="0"/>
        <v>1322.4014705855561</v>
      </c>
      <c r="J28" s="23">
        <f t="shared" si="1"/>
        <v>264.4371724934353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3000000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400000</v>
      </c>
      <c r="E31" s="43">
        <v>0</v>
      </c>
      <c r="F31" s="43">
        <v>400000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11191000</v>
      </c>
      <c r="D32" s="43">
        <v>11191000</v>
      </c>
      <c r="E32" s="43">
        <v>3119925</v>
      </c>
      <c r="F32" s="43">
        <v>12492481</v>
      </c>
      <c r="G32" s="44">
        <v>0</v>
      </c>
      <c r="H32" s="45">
        <v>0</v>
      </c>
      <c r="I32" s="38">
        <f t="shared" si="0"/>
        <v>300.40965728342826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15691000</v>
      </c>
      <c r="D33" s="59">
        <v>18091000</v>
      </c>
      <c r="E33" s="59">
        <v>3668822</v>
      </c>
      <c r="F33" s="59">
        <v>23700000</v>
      </c>
      <c r="G33" s="60">
        <v>18180000</v>
      </c>
      <c r="H33" s="61">
        <v>26568000</v>
      </c>
      <c r="I33" s="40">
        <f t="shared" si="0"/>
        <v>545.9839152730767</v>
      </c>
      <c r="J33" s="41">
        <f t="shared" si="1"/>
        <v>93.46871196827529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80000175</v>
      </c>
      <c r="D8" s="43">
        <v>80000175</v>
      </c>
      <c r="E8" s="43">
        <v>116958487</v>
      </c>
      <c r="F8" s="43">
        <v>62109063</v>
      </c>
      <c r="G8" s="44">
        <v>64966080</v>
      </c>
      <c r="H8" s="45">
        <v>67954519</v>
      </c>
      <c r="I8" s="22">
        <f>IF($E8=0,0,(($F8/$E8)-1)*100)</f>
        <v>-46.89648900810421</v>
      </c>
      <c r="J8" s="23">
        <f>IF($E8=0,0,((($H8/$E8)^(1/3))-1)*100)</f>
        <v>-16.555919428782108</v>
      </c>
      <c r="K8" s="2"/>
    </row>
    <row r="9" spans="1:11" ht="12.75">
      <c r="A9" s="5"/>
      <c r="B9" s="21" t="s">
        <v>17</v>
      </c>
      <c r="C9" s="43">
        <v>109756159</v>
      </c>
      <c r="D9" s="43">
        <v>117719103</v>
      </c>
      <c r="E9" s="43">
        <v>158557646</v>
      </c>
      <c r="F9" s="43">
        <v>121056387</v>
      </c>
      <c r="G9" s="44">
        <v>128337838</v>
      </c>
      <c r="H9" s="45">
        <v>134241381</v>
      </c>
      <c r="I9" s="22">
        <f>IF($E9=0,0,(($F9/$E9)-1)*100)</f>
        <v>-23.65149833266319</v>
      </c>
      <c r="J9" s="23">
        <f>IF($E9=0,0,((($H9/$E9)^(1/3))-1)*100)</f>
        <v>-5.3981257774280085</v>
      </c>
      <c r="K9" s="2"/>
    </row>
    <row r="10" spans="1:11" ht="12.75">
      <c r="A10" s="5"/>
      <c r="B10" s="21" t="s">
        <v>18</v>
      </c>
      <c r="C10" s="43">
        <v>75641602</v>
      </c>
      <c r="D10" s="43">
        <v>76539682</v>
      </c>
      <c r="E10" s="43">
        <v>89308212</v>
      </c>
      <c r="F10" s="43">
        <v>64977395</v>
      </c>
      <c r="G10" s="44">
        <v>71039129</v>
      </c>
      <c r="H10" s="45">
        <v>78067536</v>
      </c>
      <c r="I10" s="22">
        <f aca="true" t="shared" si="0" ref="I10:I33">IF($E10=0,0,(($F10/$E10)-1)*100)</f>
        <v>-27.24365033755238</v>
      </c>
      <c r="J10" s="23">
        <f aca="true" t="shared" si="1" ref="J10:J33">IF($E10=0,0,((($H10/$E10)^(1/3))-1)*100)</f>
        <v>-4.384927386962101</v>
      </c>
      <c r="K10" s="2"/>
    </row>
    <row r="11" spans="1:11" ht="12.75">
      <c r="A11" s="9"/>
      <c r="B11" s="24" t="s">
        <v>19</v>
      </c>
      <c r="C11" s="46">
        <v>265397936</v>
      </c>
      <c r="D11" s="46">
        <v>274258960</v>
      </c>
      <c r="E11" s="46">
        <v>364824345</v>
      </c>
      <c r="F11" s="46">
        <v>248142845</v>
      </c>
      <c r="G11" s="47">
        <v>264343047</v>
      </c>
      <c r="H11" s="48">
        <v>280263436</v>
      </c>
      <c r="I11" s="25">
        <f t="shared" si="0"/>
        <v>-31.982925920143845</v>
      </c>
      <c r="J11" s="26">
        <f t="shared" si="1"/>
        <v>-8.414326479356149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92351357</v>
      </c>
      <c r="D13" s="43">
        <v>80028199</v>
      </c>
      <c r="E13" s="43">
        <v>128837617</v>
      </c>
      <c r="F13" s="43">
        <v>88407928</v>
      </c>
      <c r="G13" s="44">
        <v>93933424</v>
      </c>
      <c r="H13" s="45">
        <v>99804289</v>
      </c>
      <c r="I13" s="22">
        <f t="shared" si="0"/>
        <v>-31.380345229452665</v>
      </c>
      <c r="J13" s="23">
        <f t="shared" si="1"/>
        <v>-8.159231904789488</v>
      </c>
      <c r="K13" s="2"/>
    </row>
    <row r="14" spans="1:11" ht="12.75">
      <c r="A14" s="5"/>
      <c r="B14" s="21" t="s">
        <v>22</v>
      </c>
      <c r="C14" s="43">
        <v>30000000</v>
      </c>
      <c r="D14" s="43">
        <v>30000000</v>
      </c>
      <c r="E14" s="43">
        <v>0</v>
      </c>
      <c r="F14" s="43">
        <v>31349999</v>
      </c>
      <c r="G14" s="44">
        <v>32792100</v>
      </c>
      <c r="H14" s="45">
        <v>34300537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64337698</v>
      </c>
      <c r="D16" s="43">
        <v>60337698</v>
      </c>
      <c r="E16" s="43">
        <v>86774549</v>
      </c>
      <c r="F16" s="43">
        <v>64108805</v>
      </c>
      <c r="G16" s="44">
        <v>67057809</v>
      </c>
      <c r="H16" s="45">
        <v>70142469</v>
      </c>
      <c r="I16" s="22">
        <f t="shared" si="0"/>
        <v>-26.120267130400187</v>
      </c>
      <c r="J16" s="23">
        <f t="shared" si="1"/>
        <v>-6.847132564264968</v>
      </c>
      <c r="K16" s="2"/>
    </row>
    <row r="17" spans="1:11" ht="12.75">
      <c r="A17" s="5"/>
      <c r="B17" s="21" t="s">
        <v>24</v>
      </c>
      <c r="C17" s="43">
        <v>64688665</v>
      </c>
      <c r="D17" s="43">
        <v>59688665</v>
      </c>
      <c r="E17" s="43">
        <v>79208686</v>
      </c>
      <c r="F17" s="43">
        <v>63679877</v>
      </c>
      <c r="G17" s="44">
        <v>66650964</v>
      </c>
      <c r="H17" s="45">
        <v>69817921</v>
      </c>
      <c r="I17" s="29">
        <f t="shared" si="0"/>
        <v>-19.604931964153526</v>
      </c>
      <c r="J17" s="30">
        <f t="shared" si="1"/>
        <v>-4.1192620597152345</v>
      </c>
      <c r="K17" s="2"/>
    </row>
    <row r="18" spans="1:11" ht="12.75">
      <c r="A18" s="5"/>
      <c r="B18" s="24" t="s">
        <v>25</v>
      </c>
      <c r="C18" s="46">
        <v>251377720</v>
      </c>
      <c r="D18" s="46">
        <v>230054562</v>
      </c>
      <c r="E18" s="46">
        <v>294820852</v>
      </c>
      <c r="F18" s="46">
        <v>247546609</v>
      </c>
      <c r="G18" s="47">
        <v>260434297</v>
      </c>
      <c r="H18" s="48">
        <v>274065216</v>
      </c>
      <c r="I18" s="25">
        <f t="shared" si="0"/>
        <v>-16.03490481738381</v>
      </c>
      <c r="J18" s="26">
        <f t="shared" si="1"/>
        <v>-2.404024945595884</v>
      </c>
      <c r="K18" s="2"/>
    </row>
    <row r="19" spans="1:11" ht="23.25" customHeight="1">
      <c r="A19" s="31"/>
      <c r="B19" s="32" t="s">
        <v>26</v>
      </c>
      <c r="C19" s="52">
        <v>14020216</v>
      </c>
      <c r="D19" s="52">
        <v>44204398</v>
      </c>
      <c r="E19" s="52">
        <v>70003493</v>
      </c>
      <c r="F19" s="53">
        <v>596236</v>
      </c>
      <c r="G19" s="54">
        <v>3908750</v>
      </c>
      <c r="H19" s="55">
        <v>6198220</v>
      </c>
      <c r="I19" s="33">
        <f t="shared" si="0"/>
        <v>-99.14827678670262</v>
      </c>
      <c r="J19" s="34">
        <f t="shared" si="1"/>
        <v>-55.429337234103684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500000</v>
      </c>
      <c r="D23" s="43">
        <v>150000</v>
      </c>
      <c r="E23" s="43">
        <v>0</v>
      </c>
      <c r="F23" s="43">
        <v>9673280</v>
      </c>
      <c r="G23" s="44">
        <v>10117658</v>
      </c>
      <c r="H23" s="45">
        <v>10583676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14298640</v>
      </c>
      <c r="D24" s="43">
        <v>14298640</v>
      </c>
      <c r="E24" s="43">
        <v>3090431</v>
      </c>
      <c r="F24" s="43">
        <v>22881000</v>
      </c>
      <c r="G24" s="44">
        <v>23783119</v>
      </c>
      <c r="H24" s="45">
        <v>24742432</v>
      </c>
      <c r="I24" s="38">
        <f t="shared" si="0"/>
        <v>640.3821667592644</v>
      </c>
      <c r="J24" s="23">
        <f t="shared" si="1"/>
        <v>100.05117717423877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14798640</v>
      </c>
      <c r="D26" s="46">
        <v>14448640</v>
      </c>
      <c r="E26" s="46">
        <v>3090431</v>
      </c>
      <c r="F26" s="46">
        <v>32554280</v>
      </c>
      <c r="G26" s="47">
        <v>33900777</v>
      </c>
      <c r="H26" s="48">
        <v>35326108</v>
      </c>
      <c r="I26" s="25">
        <f t="shared" si="0"/>
        <v>953.3896404740958</v>
      </c>
      <c r="J26" s="26">
        <f t="shared" si="1"/>
        <v>125.26423618094805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14298640</v>
      </c>
      <c r="D28" s="43">
        <v>14298640</v>
      </c>
      <c r="E28" s="43">
        <v>3090431</v>
      </c>
      <c r="F28" s="43">
        <v>22881000</v>
      </c>
      <c r="G28" s="44">
        <v>23783119</v>
      </c>
      <c r="H28" s="45">
        <v>24742432</v>
      </c>
      <c r="I28" s="38">
        <f t="shared" si="0"/>
        <v>640.3821667592644</v>
      </c>
      <c r="J28" s="23">
        <f t="shared" si="1"/>
        <v>100.05117717423877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6000000</v>
      </c>
      <c r="G29" s="44">
        <v>6276000</v>
      </c>
      <c r="H29" s="45">
        <v>6564696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500000</v>
      </c>
      <c r="D32" s="43">
        <v>150000</v>
      </c>
      <c r="E32" s="43">
        <v>0</v>
      </c>
      <c r="F32" s="43">
        <v>3673280</v>
      </c>
      <c r="G32" s="44">
        <v>3841658</v>
      </c>
      <c r="H32" s="45">
        <v>4018984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14798640</v>
      </c>
      <c r="D33" s="59">
        <v>14448640</v>
      </c>
      <c r="E33" s="59">
        <v>3090431</v>
      </c>
      <c r="F33" s="59">
        <v>32554280</v>
      </c>
      <c r="G33" s="60">
        <v>33900777</v>
      </c>
      <c r="H33" s="61">
        <v>35326112</v>
      </c>
      <c r="I33" s="40">
        <f t="shared" si="0"/>
        <v>953.3896404740958</v>
      </c>
      <c r="J33" s="41">
        <f t="shared" si="1"/>
        <v>125.26424468322355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19989831</v>
      </c>
      <c r="D8" s="43">
        <v>19989831</v>
      </c>
      <c r="E8" s="43">
        <v>10647315</v>
      </c>
      <c r="F8" s="43">
        <v>20474246</v>
      </c>
      <c r="G8" s="44">
        <v>21416065</v>
      </c>
      <c r="H8" s="45">
        <v>22401202</v>
      </c>
      <c r="I8" s="22">
        <f>IF($E8=0,0,(($F8/$E8)-1)*100)</f>
        <v>92.29492130175542</v>
      </c>
      <c r="J8" s="23">
        <f>IF($E8=0,0,((($H8/$E8)^(1/3))-1)*100)</f>
        <v>28.137743891924806</v>
      </c>
      <c r="K8" s="2"/>
    </row>
    <row r="9" spans="1:11" ht="12.75">
      <c r="A9" s="5"/>
      <c r="B9" s="21" t="s">
        <v>17</v>
      </c>
      <c r="C9" s="43">
        <v>56074350</v>
      </c>
      <c r="D9" s="43">
        <v>50991342</v>
      </c>
      <c r="E9" s="43">
        <v>29805700</v>
      </c>
      <c r="F9" s="43">
        <v>54365214</v>
      </c>
      <c r="G9" s="44">
        <v>56866013</v>
      </c>
      <c r="H9" s="45">
        <v>59363585</v>
      </c>
      <c r="I9" s="22">
        <f>IF($E9=0,0,(($F9/$E9)-1)*100)</f>
        <v>82.39871568189979</v>
      </c>
      <c r="J9" s="23">
        <f>IF($E9=0,0,((($H9/$E9)^(1/3))-1)*100)</f>
        <v>25.817272100592348</v>
      </c>
      <c r="K9" s="2"/>
    </row>
    <row r="10" spans="1:11" ht="12.75">
      <c r="A10" s="5"/>
      <c r="B10" s="21" t="s">
        <v>18</v>
      </c>
      <c r="C10" s="43">
        <v>39661475</v>
      </c>
      <c r="D10" s="43">
        <v>39000889</v>
      </c>
      <c r="E10" s="43">
        <v>36145652</v>
      </c>
      <c r="F10" s="43">
        <v>38599558</v>
      </c>
      <c r="G10" s="44">
        <v>41516113</v>
      </c>
      <c r="H10" s="45">
        <v>43921998</v>
      </c>
      <c r="I10" s="22">
        <f aca="true" t="shared" si="0" ref="I10:I33">IF($E10=0,0,(($F10/$E10)-1)*100)</f>
        <v>6.7889382656591835</v>
      </c>
      <c r="J10" s="23">
        <f aca="true" t="shared" si="1" ref="J10:J33">IF($E10=0,0,((($H10/$E10)^(1/3))-1)*100)</f>
        <v>6.710873506839277</v>
      </c>
      <c r="K10" s="2"/>
    </row>
    <row r="11" spans="1:11" ht="12.75">
      <c r="A11" s="9"/>
      <c r="B11" s="24" t="s">
        <v>19</v>
      </c>
      <c r="C11" s="46">
        <v>115725656</v>
      </c>
      <c r="D11" s="46">
        <v>109982062</v>
      </c>
      <c r="E11" s="46">
        <v>76598667</v>
      </c>
      <c r="F11" s="46">
        <v>113439018</v>
      </c>
      <c r="G11" s="47">
        <v>119798191</v>
      </c>
      <c r="H11" s="48">
        <v>125686785</v>
      </c>
      <c r="I11" s="25">
        <f t="shared" si="0"/>
        <v>48.09528996111643</v>
      </c>
      <c r="J11" s="26">
        <f t="shared" si="1"/>
        <v>17.947697823313803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37462318</v>
      </c>
      <c r="D13" s="43">
        <v>35229088</v>
      </c>
      <c r="E13" s="43">
        <v>31142674</v>
      </c>
      <c r="F13" s="43">
        <v>37751605</v>
      </c>
      <c r="G13" s="44">
        <v>40370402</v>
      </c>
      <c r="H13" s="45">
        <v>43171423</v>
      </c>
      <c r="I13" s="22">
        <f t="shared" si="0"/>
        <v>21.22146287117157</v>
      </c>
      <c r="J13" s="23">
        <f t="shared" si="1"/>
        <v>11.501357484002828</v>
      </c>
      <c r="K13" s="2"/>
    </row>
    <row r="14" spans="1:11" ht="12.75">
      <c r="A14" s="5"/>
      <c r="B14" s="21" t="s">
        <v>22</v>
      </c>
      <c r="C14" s="43">
        <v>5831544</v>
      </c>
      <c r="D14" s="43">
        <v>5831544</v>
      </c>
      <c r="E14" s="43">
        <v>0</v>
      </c>
      <c r="F14" s="43">
        <v>5589859</v>
      </c>
      <c r="G14" s="44">
        <v>5846993</v>
      </c>
      <c r="H14" s="45">
        <v>6115955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26648605</v>
      </c>
      <c r="D16" s="43">
        <v>20341748</v>
      </c>
      <c r="E16" s="43">
        <v>20798184</v>
      </c>
      <c r="F16" s="43">
        <v>21050682</v>
      </c>
      <c r="G16" s="44">
        <v>22019013</v>
      </c>
      <c r="H16" s="45">
        <v>23031888</v>
      </c>
      <c r="I16" s="22">
        <f t="shared" si="0"/>
        <v>1.2140386872238507</v>
      </c>
      <c r="J16" s="23">
        <f t="shared" si="1"/>
        <v>3.4589440075577738</v>
      </c>
      <c r="K16" s="2"/>
    </row>
    <row r="17" spans="1:11" ht="12.75">
      <c r="A17" s="5"/>
      <c r="B17" s="21" t="s">
        <v>24</v>
      </c>
      <c r="C17" s="43">
        <v>47689804</v>
      </c>
      <c r="D17" s="43">
        <v>48418471</v>
      </c>
      <c r="E17" s="43">
        <v>25311796</v>
      </c>
      <c r="F17" s="43">
        <v>48897548</v>
      </c>
      <c r="G17" s="44">
        <v>50667461</v>
      </c>
      <c r="H17" s="45">
        <v>52148389</v>
      </c>
      <c r="I17" s="29">
        <f t="shared" si="0"/>
        <v>93.18087108477012</v>
      </c>
      <c r="J17" s="30">
        <f t="shared" si="1"/>
        <v>27.244585578872794</v>
      </c>
      <c r="K17" s="2"/>
    </row>
    <row r="18" spans="1:11" ht="12.75">
      <c r="A18" s="5"/>
      <c r="B18" s="24" t="s">
        <v>25</v>
      </c>
      <c r="C18" s="46">
        <v>117632271</v>
      </c>
      <c r="D18" s="46">
        <v>109820851</v>
      </c>
      <c r="E18" s="46">
        <v>77252654</v>
      </c>
      <c r="F18" s="46">
        <v>113289694</v>
      </c>
      <c r="G18" s="47">
        <v>118903869</v>
      </c>
      <c r="H18" s="48">
        <v>124467655</v>
      </c>
      <c r="I18" s="25">
        <f t="shared" si="0"/>
        <v>46.64828731968225</v>
      </c>
      <c r="J18" s="26">
        <f t="shared" si="1"/>
        <v>17.23241177777193</v>
      </c>
      <c r="K18" s="2"/>
    </row>
    <row r="19" spans="1:11" ht="23.25" customHeight="1">
      <c r="A19" s="31"/>
      <c r="B19" s="32" t="s">
        <v>26</v>
      </c>
      <c r="C19" s="52">
        <v>-1906615</v>
      </c>
      <c r="D19" s="52">
        <v>161211</v>
      </c>
      <c r="E19" s="52">
        <v>-653987</v>
      </c>
      <c r="F19" s="53">
        <v>149324</v>
      </c>
      <c r="G19" s="54">
        <v>894322</v>
      </c>
      <c r="H19" s="55">
        <v>1219130</v>
      </c>
      <c r="I19" s="33">
        <f t="shared" si="0"/>
        <v>-122.83286976652441</v>
      </c>
      <c r="J19" s="34">
        <f t="shared" si="1"/>
        <v>-223.07229549899458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3400000</v>
      </c>
      <c r="D23" s="43">
        <v>6947807</v>
      </c>
      <c r="E23" s="43">
        <v>3923064</v>
      </c>
      <c r="F23" s="43">
        <v>3639000</v>
      </c>
      <c r="G23" s="44">
        <v>0</v>
      </c>
      <c r="H23" s="45">
        <v>0</v>
      </c>
      <c r="I23" s="38">
        <f t="shared" si="0"/>
        <v>-7.24087091110418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22686000</v>
      </c>
      <c r="D24" s="43">
        <v>28020967</v>
      </c>
      <c r="E24" s="43">
        <v>20101506</v>
      </c>
      <c r="F24" s="43">
        <v>18020000</v>
      </c>
      <c r="G24" s="44">
        <v>12653000</v>
      </c>
      <c r="H24" s="45">
        <v>28795200</v>
      </c>
      <c r="I24" s="38">
        <f t="shared" si="0"/>
        <v>-10.354975393385946</v>
      </c>
      <c r="J24" s="23">
        <f t="shared" si="1"/>
        <v>12.72766237034826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26086000</v>
      </c>
      <c r="D26" s="46">
        <v>34968774</v>
      </c>
      <c r="E26" s="46">
        <v>24024570</v>
      </c>
      <c r="F26" s="46">
        <v>21659000</v>
      </c>
      <c r="G26" s="47">
        <v>12653000</v>
      </c>
      <c r="H26" s="48">
        <v>28795200</v>
      </c>
      <c r="I26" s="25">
        <f t="shared" si="0"/>
        <v>-9.846461351857705</v>
      </c>
      <c r="J26" s="26">
        <f t="shared" si="1"/>
        <v>6.223716451180206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4259347</v>
      </c>
      <c r="E28" s="43">
        <v>3703780</v>
      </c>
      <c r="F28" s="43">
        <v>8000000</v>
      </c>
      <c r="G28" s="44">
        <v>0</v>
      </c>
      <c r="H28" s="45">
        <v>15000000</v>
      </c>
      <c r="I28" s="38">
        <f t="shared" si="0"/>
        <v>115.99555049165988</v>
      </c>
      <c r="J28" s="23">
        <f t="shared" si="1"/>
        <v>59.39769085409681</v>
      </c>
      <c r="K28" s="2"/>
    </row>
    <row r="29" spans="1:11" ht="12.75">
      <c r="A29" s="9"/>
      <c r="B29" s="21" t="s">
        <v>35</v>
      </c>
      <c r="C29" s="43">
        <v>2000000</v>
      </c>
      <c r="D29" s="43">
        <v>2000000</v>
      </c>
      <c r="E29" s="43">
        <v>1700886</v>
      </c>
      <c r="F29" s="43">
        <v>2000000</v>
      </c>
      <c r="G29" s="44">
        <v>4350000</v>
      </c>
      <c r="H29" s="45">
        <v>5285200</v>
      </c>
      <c r="I29" s="38">
        <f t="shared" si="0"/>
        <v>17.585775883862876</v>
      </c>
      <c r="J29" s="23">
        <f t="shared" si="1"/>
        <v>45.924676751440494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24086000</v>
      </c>
      <c r="D32" s="43">
        <v>28709427</v>
      </c>
      <c r="E32" s="43">
        <v>18768385</v>
      </c>
      <c r="F32" s="43">
        <v>12659000</v>
      </c>
      <c r="G32" s="44">
        <v>8303000</v>
      </c>
      <c r="H32" s="45">
        <v>8510000</v>
      </c>
      <c r="I32" s="38">
        <f t="shared" si="0"/>
        <v>-32.55146886639421</v>
      </c>
      <c r="J32" s="23">
        <f t="shared" si="1"/>
        <v>-23.175297794660587</v>
      </c>
      <c r="K32" s="2"/>
    </row>
    <row r="33" spans="1:11" ht="13.5" thickBot="1">
      <c r="A33" s="9"/>
      <c r="B33" s="39" t="s">
        <v>38</v>
      </c>
      <c r="C33" s="59">
        <v>26086000</v>
      </c>
      <c r="D33" s="59">
        <v>34968774</v>
      </c>
      <c r="E33" s="59">
        <v>24173051</v>
      </c>
      <c r="F33" s="59">
        <v>22659000</v>
      </c>
      <c r="G33" s="60">
        <v>12653000</v>
      </c>
      <c r="H33" s="61">
        <v>28795200</v>
      </c>
      <c r="I33" s="40">
        <f t="shared" si="0"/>
        <v>-6.26338396423356</v>
      </c>
      <c r="J33" s="41">
        <f t="shared" si="1"/>
        <v>6.005779440056269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106761549</v>
      </c>
      <c r="D8" s="43">
        <v>106761549</v>
      </c>
      <c r="E8" s="43">
        <v>68988956</v>
      </c>
      <c r="F8" s="43">
        <v>112408509</v>
      </c>
      <c r="G8" s="44">
        <v>117916526</v>
      </c>
      <c r="H8" s="45">
        <v>122633188</v>
      </c>
      <c r="I8" s="22">
        <f>IF($E8=0,0,(($F8/$E8)-1)*100)</f>
        <v>62.93696196823155</v>
      </c>
      <c r="J8" s="23">
        <f>IF($E8=0,0,((($H8/$E8)^(1/3))-1)*100)</f>
        <v>21.136814375963</v>
      </c>
      <c r="K8" s="2"/>
    </row>
    <row r="9" spans="1:11" ht="12.75">
      <c r="A9" s="5"/>
      <c r="B9" s="21" t="s">
        <v>17</v>
      </c>
      <c r="C9" s="43">
        <v>473159537</v>
      </c>
      <c r="D9" s="43">
        <v>474659532</v>
      </c>
      <c r="E9" s="43">
        <v>333514853</v>
      </c>
      <c r="F9" s="43">
        <v>506165558</v>
      </c>
      <c r="G9" s="44">
        <v>540229010</v>
      </c>
      <c r="H9" s="45">
        <v>573325792</v>
      </c>
      <c r="I9" s="22">
        <f>IF($E9=0,0,(($F9/$E9)-1)*100)</f>
        <v>51.767021302646455</v>
      </c>
      <c r="J9" s="23">
        <f>IF($E9=0,0,((($H9/$E9)^(1/3))-1)*100)</f>
        <v>19.792262263636484</v>
      </c>
      <c r="K9" s="2"/>
    </row>
    <row r="10" spans="1:11" ht="12.75">
      <c r="A10" s="5"/>
      <c r="B10" s="21" t="s">
        <v>18</v>
      </c>
      <c r="C10" s="43">
        <v>170249850</v>
      </c>
      <c r="D10" s="43">
        <v>170898831</v>
      </c>
      <c r="E10" s="43">
        <v>53026039</v>
      </c>
      <c r="F10" s="43">
        <v>186292157</v>
      </c>
      <c r="G10" s="44">
        <v>194692815</v>
      </c>
      <c r="H10" s="45">
        <v>208183215</v>
      </c>
      <c r="I10" s="22">
        <f aca="true" t="shared" si="0" ref="I10:I33">IF($E10=0,0,(($F10/$E10)-1)*100)</f>
        <v>251.32203067251547</v>
      </c>
      <c r="J10" s="23">
        <f aca="true" t="shared" si="1" ref="J10:J33">IF($E10=0,0,((($H10/$E10)^(1/3))-1)*100)</f>
        <v>57.75586274282614</v>
      </c>
      <c r="K10" s="2"/>
    </row>
    <row r="11" spans="1:11" ht="12.75">
      <c r="A11" s="9"/>
      <c r="B11" s="24" t="s">
        <v>19</v>
      </c>
      <c r="C11" s="46">
        <v>750170936</v>
      </c>
      <c r="D11" s="46">
        <v>752319912</v>
      </c>
      <c r="E11" s="46">
        <v>455529848</v>
      </c>
      <c r="F11" s="46">
        <v>804866224</v>
      </c>
      <c r="G11" s="47">
        <v>852838351</v>
      </c>
      <c r="H11" s="48">
        <v>904142195</v>
      </c>
      <c r="I11" s="25">
        <f t="shared" si="0"/>
        <v>76.68792232468596</v>
      </c>
      <c r="J11" s="26">
        <f t="shared" si="1"/>
        <v>25.672416570005897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312376451</v>
      </c>
      <c r="D13" s="43">
        <v>300367526</v>
      </c>
      <c r="E13" s="43">
        <v>217202369</v>
      </c>
      <c r="F13" s="43">
        <v>328969893</v>
      </c>
      <c r="G13" s="44">
        <v>353540555</v>
      </c>
      <c r="H13" s="45">
        <v>367703858</v>
      </c>
      <c r="I13" s="22">
        <f t="shared" si="0"/>
        <v>51.45778313311122</v>
      </c>
      <c r="J13" s="23">
        <f t="shared" si="1"/>
        <v>19.182148338601166</v>
      </c>
      <c r="K13" s="2"/>
    </row>
    <row r="14" spans="1:11" ht="12.75">
      <c r="A14" s="5"/>
      <c r="B14" s="21" t="s">
        <v>22</v>
      </c>
      <c r="C14" s="43">
        <v>10000000</v>
      </c>
      <c r="D14" s="43">
        <v>10000000</v>
      </c>
      <c r="E14" s="43">
        <v>0</v>
      </c>
      <c r="F14" s="43">
        <v>19500000</v>
      </c>
      <c r="G14" s="44">
        <v>10350000</v>
      </c>
      <c r="H14" s="45">
        <v>10764000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188746200</v>
      </c>
      <c r="D16" s="43">
        <v>188746200</v>
      </c>
      <c r="E16" s="43">
        <v>143134400</v>
      </c>
      <c r="F16" s="43">
        <v>229661800</v>
      </c>
      <c r="G16" s="44">
        <v>237699963</v>
      </c>
      <c r="H16" s="45">
        <v>247207962</v>
      </c>
      <c r="I16" s="22">
        <f t="shared" si="0"/>
        <v>60.45185503973887</v>
      </c>
      <c r="J16" s="23">
        <f t="shared" si="1"/>
        <v>19.979250370676205</v>
      </c>
      <c r="K16" s="2"/>
    </row>
    <row r="17" spans="1:11" ht="12.75">
      <c r="A17" s="5"/>
      <c r="B17" s="21" t="s">
        <v>24</v>
      </c>
      <c r="C17" s="43">
        <v>242094535</v>
      </c>
      <c r="D17" s="43">
        <v>234732238</v>
      </c>
      <c r="E17" s="43">
        <v>128126039</v>
      </c>
      <c r="F17" s="43">
        <v>241729780</v>
      </c>
      <c r="G17" s="44">
        <v>242646837</v>
      </c>
      <c r="H17" s="45">
        <v>251827864</v>
      </c>
      <c r="I17" s="29">
        <f t="shared" si="0"/>
        <v>88.66561542576056</v>
      </c>
      <c r="J17" s="30">
        <f t="shared" si="1"/>
        <v>25.26280344560825</v>
      </c>
      <c r="K17" s="2"/>
    </row>
    <row r="18" spans="1:11" ht="12.75">
      <c r="A18" s="5"/>
      <c r="B18" s="24" t="s">
        <v>25</v>
      </c>
      <c r="C18" s="46">
        <v>753217186</v>
      </c>
      <c r="D18" s="46">
        <v>733845964</v>
      </c>
      <c r="E18" s="46">
        <v>488462808</v>
      </c>
      <c r="F18" s="46">
        <v>819861473</v>
      </c>
      <c r="G18" s="47">
        <v>844237355</v>
      </c>
      <c r="H18" s="48">
        <v>877503684</v>
      </c>
      <c r="I18" s="25">
        <f t="shared" si="0"/>
        <v>67.8452196507866</v>
      </c>
      <c r="J18" s="26">
        <f t="shared" si="1"/>
        <v>21.56423335870763</v>
      </c>
      <c r="K18" s="2"/>
    </row>
    <row r="19" spans="1:11" ht="23.25" customHeight="1">
      <c r="A19" s="31"/>
      <c r="B19" s="32" t="s">
        <v>26</v>
      </c>
      <c r="C19" s="52">
        <v>-3046250</v>
      </c>
      <c r="D19" s="52">
        <v>18473948</v>
      </c>
      <c r="E19" s="52">
        <v>-32932960</v>
      </c>
      <c r="F19" s="53">
        <v>-14995249</v>
      </c>
      <c r="G19" s="54">
        <v>8600996</v>
      </c>
      <c r="H19" s="55">
        <v>26638511</v>
      </c>
      <c r="I19" s="33">
        <f t="shared" si="0"/>
        <v>-54.4673512493259</v>
      </c>
      <c r="J19" s="34">
        <f t="shared" si="1"/>
        <v>-193.17363942497607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5000000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88459185</v>
      </c>
      <c r="D23" s="43">
        <v>88232082</v>
      </c>
      <c r="E23" s="43">
        <v>0</v>
      </c>
      <c r="F23" s="43">
        <v>47271300</v>
      </c>
      <c r="G23" s="44">
        <v>86811152</v>
      </c>
      <c r="H23" s="45">
        <v>31189152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55961309</v>
      </c>
      <c r="D24" s="43">
        <v>62829765</v>
      </c>
      <c r="E24" s="43">
        <v>0</v>
      </c>
      <c r="F24" s="43">
        <v>61665329</v>
      </c>
      <c r="G24" s="44">
        <v>48411478</v>
      </c>
      <c r="H24" s="45">
        <v>63716391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144420494</v>
      </c>
      <c r="D26" s="46">
        <v>151061847</v>
      </c>
      <c r="E26" s="46">
        <v>0</v>
      </c>
      <c r="F26" s="46">
        <v>113936629</v>
      </c>
      <c r="G26" s="47">
        <v>135222630</v>
      </c>
      <c r="H26" s="48">
        <v>94905543</v>
      </c>
      <c r="I26" s="25">
        <f t="shared" si="0"/>
        <v>0</v>
      </c>
      <c r="J26" s="26">
        <f t="shared" si="1"/>
        <v>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23628623</v>
      </c>
      <c r="D28" s="43">
        <v>24919459</v>
      </c>
      <c r="E28" s="43">
        <v>0</v>
      </c>
      <c r="F28" s="43">
        <v>4643913</v>
      </c>
      <c r="G28" s="44">
        <v>5384783</v>
      </c>
      <c r="H28" s="45">
        <v>2344783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42821307</v>
      </c>
      <c r="D29" s="43">
        <v>38214553</v>
      </c>
      <c r="E29" s="43">
        <v>0</v>
      </c>
      <c r="F29" s="43">
        <v>15617391</v>
      </c>
      <c r="G29" s="44">
        <v>49757917</v>
      </c>
      <c r="H29" s="45">
        <v>25804107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16739142</v>
      </c>
      <c r="D31" s="43">
        <v>39214531</v>
      </c>
      <c r="E31" s="43">
        <v>-3211972</v>
      </c>
      <c r="F31" s="43">
        <v>10160304</v>
      </c>
      <c r="G31" s="44">
        <v>9252174</v>
      </c>
      <c r="H31" s="45">
        <v>11495935</v>
      </c>
      <c r="I31" s="38">
        <f t="shared" si="0"/>
        <v>-416.32604518345744</v>
      </c>
      <c r="J31" s="23">
        <f t="shared" si="1"/>
        <v>-252.96456979612475</v>
      </c>
      <c r="K31" s="2"/>
    </row>
    <row r="32" spans="1:11" ht="12.75">
      <c r="A32" s="9"/>
      <c r="B32" s="21" t="s">
        <v>31</v>
      </c>
      <c r="C32" s="43">
        <v>61231422</v>
      </c>
      <c r="D32" s="43">
        <v>51501546</v>
      </c>
      <c r="E32" s="43">
        <v>0</v>
      </c>
      <c r="F32" s="43">
        <v>83515021</v>
      </c>
      <c r="G32" s="44">
        <v>70827756</v>
      </c>
      <c r="H32" s="45">
        <v>55260718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144420494</v>
      </c>
      <c r="D33" s="59">
        <v>153850089</v>
      </c>
      <c r="E33" s="59">
        <v>-3211972</v>
      </c>
      <c r="F33" s="59">
        <v>113936629</v>
      </c>
      <c r="G33" s="60">
        <v>135222630</v>
      </c>
      <c r="H33" s="61">
        <v>94905543</v>
      </c>
      <c r="I33" s="40">
        <f t="shared" si="0"/>
        <v>-3647.2485127516675</v>
      </c>
      <c r="J33" s="41">
        <f t="shared" si="1"/>
        <v>-409.1528652129714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75017000</v>
      </c>
      <c r="D10" s="43">
        <v>79672289</v>
      </c>
      <c r="E10" s="43">
        <v>72307927</v>
      </c>
      <c r="F10" s="43">
        <v>81750000</v>
      </c>
      <c r="G10" s="44">
        <v>83022000</v>
      </c>
      <c r="H10" s="45">
        <v>85742000</v>
      </c>
      <c r="I10" s="22">
        <f aca="true" t="shared" si="0" ref="I10:I33">IF($E10=0,0,(($F10/$E10)-1)*100)</f>
        <v>13.05814368042939</v>
      </c>
      <c r="J10" s="23">
        <f aca="true" t="shared" si="1" ref="J10:J33">IF($E10=0,0,((($H10/$E10)^(1/3))-1)*100)</f>
        <v>5.844728410084787</v>
      </c>
      <c r="K10" s="2"/>
    </row>
    <row r="11" spans="1:11" ht="12.75">
      <c r="A11" s="9"/>
      <c r="B11" s="24" t="s">
        <v>19</v>
      </c>
      <c r="C11" s="46">
        <v>75017000</v>
      </c>
      <c r="D11" s="46">
        <v>79672289</v>
      </c>
      <c r="E11" s="46">
        <v>72307927</v>
      </c>
      <c r="F11" s="46">
        <v>81750000</v>
      </c>
      <c r="G11" s="47">
        <v>83022000</v>
      </c>
      <c r="H11" s="48">
        <v>85742000</v>
      </c>
      <c r="I11" s="25">
        <f t="shared" si="0"/>
        <v>13.05814368042939</v>
      </c>
      <c r="J11" s="26">
        <f t="shared" si="1"/>
        <v>5.844728410084787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55533780</v>
      </c>
      <c r="D13" s="43">
        <v>51137882</v>
      </c>
      <c r="E13" s="43">
        <v>40514864</v>
      </c>
      <c r="F13" s="43">
        <v>53633322</v>
      </c>
      <c r="G13" s="44">
        <v>56666708</v>
      </c>
      <c r="H13" s="45">
        <v>59858712</v>
      </c>
      <c r="I13" s="22">
        <f t="shared" si="0"/>
        <v>32.37937069219829</v>
      </c>
      <c r="J13" s="23">
        <f t="shared" si="1"/>
        <v>13.894913066223303</v>
      </c>
      <c r="K13" s="2"/>
    </row>
    <row r="14" spans="1:11" ht="12.75">
      <c r="A14" s="5"/>
      <c r="B14" s="21" t="s">
        <v>22</v>
      </c>
      <c r="C14" s="43">
        <v>0</v>
      </c>
      <c r="D14" s="43">
        <v>25000</v>
      </c>
      <c r="E14" s="43">
        <v>0</v>
      </c>
      <c r="F14" s="43">
        <v>25000</v>
      </c>
      <c r="G14" s="44">
        <v>20000</v>
      </c>
      <c r="H14" s="45">
        <v>10000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25588155</v>
      </c>
      <c r="D17" s="43">
        <v>27307903</v>
      </c>
      <c r="E17" s="43">
        <v>17272710</v>
      </c>
      <c r="F17" s="43">
        <v>26901009</v>
      </c>
      <c r="G17" s="44">
        <v>25331813</v>
      </c>
      <c r="H17" s="45">
        <v>26418410</v>
      </c>
      <c r="I17" s="29">
        <f t="shared" si="0"/>
        <v>55.74283942704996</v>
      </c>
      <c r="J17" s="30">
        <f t="shared" si="1"/>
        <v>15.216690978761193</v>
      </c>
      <c r="K17" s="2"/>
    </row>
    <row r="18" spans="1:11" ht="12.75">
      <c r="A18" s="5"/>
      <c r="B18" s="24" t="s">
        <v>25</v>
      </c>
      <c r="C18" s="46">
        <v>81121935</v>
      </c>
      <c r="D18" s="46">
        <v>78470785</v>
      </c>
      <c r="E18" s="46">
        <v>57787574</v>
      </c>
      <c r="F18" s="46">
        <v>80559331</v>
      </c>
      <c r="G18" s="47">
        <v>82018521</v>
      </c>
      <c r="H18" s="48">
        <v>86287122</v>
      </c>
      <c r="I18" s="25">
        <f t="shared" si="0"/>
        <v>39.4059750630819</v>
      </c>
      <c r="J18" s="26">
        <f t="shared" si="1"/>
        <v>14.297616451159056</v>
      </c>
      <c r="K18" s="2"/>
    </row>
    <row r="19" spans="1:11" ht="23.25" customHeight="1">
      <c r="A19" s="31"/>
      <c r="B19" s="32" t="s">
        <v>26</v>
      </c>
      <c r="C19" s="52">
        <v>-6104935</v>
      </c>
      <c r="D19" s="52">
        <v>1201504</v>
      </c>
      <c r="E19" s="52">
        <v>14520353</v>
      </c>
      <c r="F19" s="53">
        <v>1190669</v>
      </c>
      <c r="G19" s="54">
        <v>1003479</v>
      </c>
      <c r="H19" s="55">
        <v>-545122</v>
      </c>
      <c r="I19" s="33">
        <f t="shared" si="0"/>
        <v>-91.79999962810821</v>
      </c>
      <c r="J19" s="34">
        <f t="shared" si="1"/>
        <v>-133.48411655818177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1905000</v>
      </c>
      <c r="D23" s="43">
        <v>180000</v>
      </c>
      <c r="E23" s="43">
        <v>123183</v>
      </c>
      <c r="F23" s="43">
        <v>1070000</v>
      </c>
      <c r="G23" s="44">
        <v>360000</v>
      </c>
      <c r="H23" s="45">
        <v>350000</v>
      </c>
      <c r="I23" s="38">
        <f t="shared" si="0"/>
        <v>768.6263526622993</v>
      </c>
      <c r="J23" s="23">
        <f t="shared" si="1"/>
        <v>41.635598659740914</v>
      </c>
      <c r="K23" s="2"/>
    </row>
    <row r="24" spans="1:11" ht="12.75">
      <c r="A24" s="9"/>
      <c r="B24" s="21" t="s">
        <v>30</v>
      </c>
      <c r="C24" s="43">
        <v>739400</v>
      </c>
      <c r="D24" s="43">
        <v>0</v>
      </c>
      <c r="E24" s="43">
        <v>0</v>
      </c>
      <c r="F24" s="43">
        <v>750000</v>
      </c>
      <c r="G24" s="44">
        <v>750000</v>
      </c>
      <c r="H24" s="45">
        <v>750000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2644400</v>
      </c>
      <c r="D26" s="46">
        <v>180000</v>
      </c>
      <c r="E26" s="46">
        <v>123183</v>
      </c>
      <c r="F26" s="46">
        <v>1820000</v>
      </c>
      <c r="G26" s="47">
        <v>1110000</v>
      </c>
      <c r="H26" s="48">
        <v>1100000</v>
      </c>
      <c r="I26" s="25">
        <f t="shared" si="0"/>
        <v>1377.4765998554994</v>
      </c>
      <c r="J26" s="26">
        <f t="shared" si="1"/>
        <v>107.46617632649932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2644400</v>
      </c>
      <c r="D32" s="43">
        <v>180000</v>
      </c>
      <c r="E32" s="43">
        <v>50602</v>
      </c>
      <c r="F32" s="43">
        <v>1820000</v>
      </c>
      <c r="G32" s="44">
        <v>1110000</v>
      </c>
      <c r="H32" s="45">
        <v>1100000</v>
      </c>
      <c r="I32" s="38">
        <f t="shared" si="0"/>
        <v>3496.6957827753845</v>
      </c>
      <c r="J32" s="23">
        <f t="shared" si="1"/>
        <v>179.08832399525195</v>
      </c>
      <c r="K32" s="2"/>
    </row>
    <row r="33" spans="1:11" ht="13.5" thickBot="1">
      <c r="A33" s="9"/>
      <c r="B33" s="39" t="s">
        <v>38</v>
      </c>
      <c r="C33" s="59">
        <v>2644400</v>
      </c>
      <c r="D33" s="59">
        <v>180000</v>
      </c>
      <c r="E33" s="59">
        <v>50602</v>
      </c>
      <c r="F33" s="59">
        <v>1820000</v>
      </c>
      <c r="G33" s="60">
        <v>1110000</v>
      </c>
      <c r="H33" s="61">
        <v>1100000</v>
      </c>
      <c r="I33" s="40">
        <f t="shared" si="0"/>
        <v>3496.6957827753845</v>
      </c>
      <c r="J33" s="41">
        <f t="shared" si="1"/>
        <v>179.08832399525195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578654168</v>
      </c>
      <c r="D8" s="43">
        <v>558654168</v>
      </c>
      <c r="E8" s="43">
        <v>562789175</v>
      </c>
      <c r="F8" s="43">
        <v>584107613</v>
      </c>
      <c r="G8" s="44">
        <v>628700370</v>
      </c>
      <c r="H8" s="45">
        <v>672297434</v>
      </c>
      <c r="I8" s="22">
        <f>IF($E8=0,0,(($F8/$E8)-1)*100)</f>
        <v>3.7879971660791156</v>
      </c>
      <c r="J8" s="23">
        <f>IF($E8=0,0,((($H8/$E8)^(1/3))-1)*100)</f>
        <v>6.105665288408568</v>
      </c>
      <c r="K8" s="2"/>
    </row>
    <row r="9" spans="1:11" ht="12.75">
      <c r="A9" s="5"/>
      <c r="B9" s="21" t="s">
        <v>17</v>
      </c>
      <c r="C9" s="43">
        <v>1172984064</v>
      </c>
      <c r="D9" s="43">
        <v>1087798399</v>
      </c>
      <c r="E9" s="43">
        <v>1070695103</v>
      </c>
      <c r="F9" s="43">
        <v>1170018205</v>
      </c>
      <c r="G9" s="44">
        <v>1238828082</v>
      </c>
      <c r="H9" s="45">
        <v>1326790167</v>
      </c>
      <c r="I9" s="22">
        <f>IF($E9=0,0,(($F9/$E9)-1)*100)</f>
        <v>9.276506609743972</v>
      </c>
      <c r="J9" s="23">
        <f>IF($E9=0,0,((($H9/$E9)^(1/3))-1)*100)</f>
        <v>7.410187810318347</v>
      </c>
      <c r="K9" s="2"/>
    </row>
    <row r="10" spans="1:11" ht="12.75">
      <c r="A10" s="5"/>
      <c r="B10" s="21" t="s">
        <v>18</v>
      </c>
      <c r="C10" s="43">
        <v>451973500</v>
      </c>
      <c r="D10" s="43">
        <v>458432500</v>
      </c>
      <c r="E10" s="43">
        <v>392247015</v>
      </c>
      <c r="F10" s="43">
        <v>458435400</v>
      </c>
      <c r="G10" s="44">
        <v>480471358</v>
      </c>
      <c r="H10" s="45">
        <v>499290631</v>
      </c>
      <c r="I10" s="22">
        <f aca="true" t="shared" si="0" ref="I10:I33">IF($E10=0,0,(($F10/$E10)-1)*100)</f>
        <v>16.87415900411633</v>
      </c>
      <c r="J10" s="23">
        <f aca="true" t="shared" si="1" ref="J10:J33">IF($E10=0,0,((($H10/$E10)^(1/3))-1)*100)</f>
        <v>8.375535521254406</v>
      </c>
      <c r="K10" s="2"/>
    </row>
    <row r="11" spans="1:11" ht="12.75">
      <c r="A11" s="9"/>
      <c r="B11" s="24" t="s">
        <v>19</v>
      </c>
      <c r="C11" s="46">
        <v>2203611732</v>
      </c>
      <c r="D11" s="46">
        <v>2104885067</v>
      </c>
      <c r="E11" s="46">
        <v>2025731293</v>
      </c>
      <c r="F11" s="46">
        <v>2212561218</v>
      </c>
      <c r="G11" s="47">
        <v>2347999810</v>
      </c>
      <c r="H11" s="48">
        <v>2498378232</v>
      </c>
      <c r="I11" s="25">
        <f t="shared" si="0"/>
        <v>9.222838470511796</v>
      </c>
      <c r="J11" s="26">
        <f t="shared" si="1"/>
        <v>7.240488455076366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770965643</v>
      </c>
      <c r="D13" s="43">
        <v>759165643</v>
      </c>
      <c r="E13" s="43">
        <v>663984490</v>
      </c>
      <c r="F13" s="43">
        <v>814281382</v>
      </c>
      <c r="G13" s="44">
        <v>868720804</v>
      </c>
      <c r="H13" s="45">
        <v>917868312</v>
      </c>
      <c r="I13" s="22">
        <f t="shared" si="0"/>
        <v>22.635602828614253</v>
      </c>
      <c r="J13" s="23">
        <f t="shared" si="1"/>
        <v>11.397167284957966</v>
      </c>
      <c r="K13" s="2"/>
    </row>
    <row r="14" spans="1:11" ht="12.75">
      <c r="A14" s="5"/>
      <c r="B14" s="21" t="s">
        <v>22</v>
      </c>
      <c r="C14" s="43">
        <v>226000000</v>
      </c>
      <c r="D14" s="43">
        <v>222000000</v>
      </c>
      <c r="E14" s="43">
        <v>222022547</v>
      </c>
      <c r="F14" s="43">
        <v>249000000</v>
      </c>
      <c r="G14" s="44">
        <v>264200000</v>
      </c>
      <c r="H14" s="45">
        <v>276816000</v>
      </c>
      <c r="I14" s="22">
        <f t="shared" si="0"/>
        <v>12.150771786254655</v>
      </c>
      <c r="J14" s="23">
        <f t="shared" si="1"/>
        <v>7.629511572532377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617500000</v>
      </c>
      <c r="D16" s="43">
        <v>631500000</v>
      </c>
      <c r="E16" s="43">
        <v>552511592</v>
      </c>
      <c r="F16" s="43">
        <v>672500000</v>
      </c>
      <c r="G16" s="44">
        <v>712750000</v>
      </c>
      <c r="H16" s="45">
        <v>772190000</v>
      </c>
      <c r="I16" s="22">
        <f t="shared" si="0"/>
        <v>21.716903271777866</v>
      </c>
      <c r="J16" s="23">
        <f t="shared" si="1"/>
        <v>11.804922862402801</v>
      </c>
      <c r="K16" s="2"/>
    </row>
    <row r="17" spans="1:11" ht="12.75">
      <c r="A17" s="5"/>
      <c r="B17" s="21" t="s">
        <v>24</v>
      </c>
      <c r="C17" s="43">
        <v>579744170</v>
      </c>
      <c r="D17" s="43">
        <v>482017505</v>
      </c>
      <c r="E17" s="43">
        <v>356263115</v>
      </c>
      <c r="F17" s="43">
        <v>457246142</v>
      </c>
      <c r="G17" s="44">
        <v>481595027</v>
      </c>
      <c r="H17" s="45">
        <v>504417121</v>
      </c>
      <c r="I17" s="29">
        <f t="shared" si="0"/>
        <v>28.3450693457278</v>
      </c>
      <c r="J17" s="30">
        <f t="shared" si="1"/>
        <v>12.28963049480245</v>
      </c>
      <c r="K17" s="2"/>
    </row>
    <row r="18" spans="1:11" ht="12.75">
      <c r="A18" s="5"/>
      <c r="B18" s="24" t="s">
        <v>25</v>
      </c>
      <c r="C18" s="46">
        <v>2194209813</v>
      </c>
      <c r="D18" s="46">
        <v>2094683148</v>
      </c>
      <c r="E18" s="46">
        <v>1794781744</v>
      </c>
      <c r="F18" s="46">
        <v>2193027524</v>
      </c>
      <c r="G18" s="47">
        <v>2327265831</v>
      </c>
      <c r="H18" s="48">
        <v>2471291433</v>
      </c>
      <c r="I18" s="25">
        <f t="shared" si="0"/>
        <v>22.189092424822434</v>
      </c>
      <c r="J18" s="26">
        <f t="shared" si="1"/>
        <v>11.25104696886332</v>
      </c>
      <c r="K18" s="2"/>
    </row>
    <row r="19" spans="1:11" ht="23.25" customHeight="1">
      <c r="A19" s="31"/>
      <c r="B19" s="32" t="s">
        <v>26</v>
      </c>
      <c r="C19" s="52">
        <v>9401919</v>
      </c>
      <c r="D19" s="52">
        <v>10201919</v>
      </c>
      <c r="E19" s="52">
        <v>230949549</v>
      </c>
      <c r="F19" s="53">
        <v>19533694</v>
      </c>
      <c r="G19" s="54">
        <v>20733979</v>
      </c>
      <c r="H19" s="55">
        <v>27086799</v>
      </c>
      <c r="I19" s="33">
        <f t="shared" si="0"/>
        <v>-91.5420081638696</v>
      </c>
      <c r="J19" s="34">
        <f t="shared" si="1"/>
        <v>-51.05065830134974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27000000</v>
      </c>
      <c r="D23" s="43">
        <v>17500000</v>
      </c>
      <c r="E23" s="43">
        <v>11622336</v>
      </c>
      <c r="F23" s="43">
        <v>23500000</v>
      </c>
      <c r="G23" s="44">
        <v>15000000</v>
      </c>
      <c r="H23" s="45">
        <v>24000000</v>
      </c>
      <c r="I23" s="38">
        <f t="shared" si="0"/>
        <v>102.1968733308003</v>
      </c>
      <c r="J23" s="23">
        <f t="shared" si="1"/>
        <v>27.342275188142917</v>
      </c>
      <c r="K23" s="2"/>
    </row>
    <row r="24" spans="1:11" ht="12.75">
      <c r="A24" s="9"/>
      <c r="B24" s="21" t="s">
        <v>30</v>
      </c>
      <c r="C24" s="43">
        <v>157285000</v>
      </c>
      <c r="D24" s="43">
        <v>172136147</v>
      </c>
      <c r="E24" s="43">
        <v>115742722</v>
      </c>
      <c r="F24" s="43">
        <v>130956000</v>
      </c>
      <c r="G24" s="44">
        <v>140489000</v>
      </c>
      <c r="H24" s="45">
        <v>145458000</v>
      </c>
      <c r="I24" s="38">
        <f t="shared" si="0"/>
        <v>13.144047191148655</v>
      </c>
      <c r="J24" s="23">
        <f t="shared" si="1"/>
        <v>7.91487368122421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184285000</v>
      </c>
      <c r="D26" s="46">
        <v>189636147</v>
      </c>
      <c r="E26" s="46">
        <v>127365058</v>
      </c>
      <c r="F26" s="46">
        <v>154456000</v>
      </c>
      <c r="G26" s="47">
        <v>155489000</v>
      </c>
      <c r="H26" s="48">
        <v>169458000</v>
      </c>
      <c r="I26" s="25">
        <f t="shared" si="0"/>
        <v>21.270309475303662</v>
      </c>
      <c r="J26" s="26">
        <f t="shared" si="1"/>
        <v>9.985962460700314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3376860</v>
      </c>
      <c r="D28" s="43">
        <v>14103860</v>
      </c>
      <c r="E28" s="43">
        <v>11267810</v>
      </c>
      <c r="F28" s="43">
        <v>8000000</v>
      </c>
      <c r="G28" s="44">
        <v>15000000</v>
      </c>
      <c r="H28" s="45">
        <v>14500000</v>
      </c>
      <c r="I28" s="38">
        <f t="shared" si="0"/>
        <v>-29.001287739143635</v>
      </c>
      <c r="J28" s="23">
        <f t="shared" si="1"/>
        <v>8.770091950984416</v>
      </c>
      <c r="K28" s="2"/>
    </row>
    <row r="29" spans="1:11" ht="12.75">
      <c r="A29" s="9"/>
      <c r="B29" s="21" t="s">
        <v>35</v>
      </c>
      <c r="C29" s="43">
        <v>43998000</v>
      </c>
      <c r="D29" s="43">
        <v>29998000</v>
      </c>
      <c r="E29" s="43">
        <v>11915934</v>
      </c>
      <c r="F29" s="43">
        <v>25658000</v>
      </c>
      <c r="G29" s="44">
        <v>30000000</v>
      </c>
      <c r="H29" s="45">
        <v>28000000</v>
      </c>
      <c r="I29" s="38">
        <f t="shared" si="0"/>
        <v>115.32512684276367</v>
      </c>
      <c r="J29" s="23">
        <f t="shared" si="1"/>
        <v>32.946420103906874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53436371</v>
      </c>
      <c r="D31" s="43">
        <v>96735191</v>
      </c>
      <c r="E31" s="43">
        <v>71342478</v>
      </c>
      <c r="F31" s="43">
        <v>33000000</v>
      </c>
      <c r="G31" s="44">
        <v>53639000</v>
      </c>
      <c r="H31" s="45">
        <v>57760000</v>
      </c>
      <c r="I31" s="38">
        <f t="shared" si="0"/>
        <v>-53.74424757155197</v>
      </c>
      <c r="J31" s="23">
        <f t="shared" si="1"/>
        <v>-6.797764009641327</v>
      </c>
      <c r="K31" s="2"/>
    </row>
    <row r="32" spans="1:11" ht="12.75">
      <c r="A32" s="9"/>
      <c r="B32" s="21" t="s">
        <v>31</v>
      </c>
      <c r="C32" s="43">
        <v>83473769</v>
      </c>
      <c r="D32" s="43">
        <v>48799096</v>
      </c>
      <c r="E32" s="43">
        <v>32838836</v>
      </c>
      <c r="F32" s="43">
        <v>87798000</v>
      </c>
      <c r="G32" s="44">
        <v>56850000</v>
      </c>
      <c r="H32" s="45">
        <v>69198000</v>
      </c>
      <c r="I32" s="38">
        <f t="shared" si="0"/>
        <v>167.36026818977385</v>
      </c>
      <c r="J32" s="23">
        <f t="shared" si="1"/>
        <v>28.204104414347842</v>
      </c>
      <c r="K32" s="2"/>
    </row>
    <row r="33" spans="1:11" ht="13.5" thickBot="1">
      <c r="A33" s="9"/>
      <c r="B33" s="39" t="s">
        <v>38</v>
      </c>
      <c r="C33" s="59">
        <v>184285000</v>
      </c>
      <c r="D33" s="59">
        <v>189636147</v>
      </c>
      <c r="E33" s="59">
        <v>127365058</v>
      </c>
      <c r="F33" s="59">
        <v>154456000</v>
      </c>
      <c r="G33" s="60">
        <v>155489000</v>
      </c>
      <c r="H33" s="61">
        <v>169458000</v>
      </c>
      <c r="I33" s="40">
        <f t="shared" si="0"/>
        <v>21.270309475303662</v>
      </c>
      <c r="J33" s="41">
        <f t="shared" si="1"/>
        <v>9.985962460700314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26467378</v>
      </c>
      <c r="D8" s="43">
        <v>9853756</v>
      </c>
      <c r="E8" s="43">
        <v>15384503</v>
      </c>
      <c r="F8" s="43">
        <v>21220553</v>
      </c>
      <c r="G8" s="44">
        <v>22493783</v>
      </c>
      <c r="H8" s="45">
        <v>22493794</v>
      </c>
      <c r="I8" s="22">
        <f>IF($E8=0,0,(($F8/$E8)-1)*100)</f>
        <v>37.93460211226842</v>
      </c>
      <c r="J8" s="23">
        <f>IF($E8=0,0,((($H8/$E8)^(1/3))-1)*100)</f>
        <v>13.499273302773052</v>
      </c>
      <c r="K8" s="2"/>
    </row>
    <row r="9" spans="1:11" ht="12.75">
      <c r="A9" s="5"/>
      <c r="B9" s="21" t="s">
        <v>17</v>
      </c>
      <c r="C9" s="43">
        <v>52705292</v>
      </c>
      <c r="D9" s="43">
        <v>62684251</v>
      </c>
      <c r="E9" s="43">
        <v>40356649</v>
      </c>
      <c r="F9" s="43">
        <v>59832547</v>
      </c>
      <c r="G9" s="44">
        <v>63422501</v>
      </c>
      <c r="H9" s="45">
        <v>63422595</v>
      </c>
      <c r="I9" s="22">
        <f>IF($E9=0,0,(($F9/$E9)-1)*100)</f>
        <v>48.25945285992403</v>
      </c>
      <c r="J9" s="23">
        <f>IF($E9=0,0,((($H9/$E9)^(1/3))-1)*100)</f>
        <v>16.263386812460023</v>
      </c>
      <c r="K9" s="2"/>
    </row>
    <row r="10" spans="1:11" ht="12.75">
      <c r="A10" s="5"/>
      <c r="B10" s="21" t="s">
        <v>18</v>
      </c>
      <c r="C10" s="43">
        <v>120674202</v>
      </c>
      <c r="D10" s="43">
        <v>131311420</v>
      </c>
      <c r="E10" s="43">
        <v>143101299</v>
      </c>
      <c r="F10" s="43">
        <v>135068883</v>
      </c>
      <c r="G10" s="44">
        <v>145045556</v>
      </c>
      <c r="H10" s="45">
        <v>152015652</v>
      </c>
      <c r="I10" s="22">
        <f aca="true" t="shared" si="0" ref="I10:I33">IF($E10=0,0,(($F10/$E10)-1)*100)</f>
        <v>-5.613097893681596</v>
      </c>
      <c r="J10" s="23">
        <f aca="true" t="shared" si="1" ref="J10:J33">IF($E10=0,0,((($H10/$E10)^(1/3))-1)*100)</f>
        <v>2.034782599727869</v>
      </c>
      <c r="K10" s="2"/>
    </row>
    <row r="11" spans="1:11" ht="12.75">
      <c r="A11" s="9"/>
      <c r="B11" s="24" t="s">
        <v>19</v>
      </c>
      <c r="C11" s="46">
        <v>199846872</v>
      </c>
      <c r="D11" s="46">
        <v>203849427</v>
      </c>
      <c r="E11" s="46">
        <v>198842451</v>
      </c>
      <c r="F11" s="46">
        <v>216121983</v>
      </c>
      <c r="G11" s="47">
        <v>230961840</v>
      </c>
      <c r="H11" s="48">
        <v>237932041</v>
      </c>
      <c r="I11" s="25">
        <f t="shared" si="0"/>
        <v>8.690061862092024</v>
      </c>
      <c r="J11" s="26">
        <f t="shared" si="1"/>
        <v>6.164977999026711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66454798</v>
      </c>
      <c r="D13" s="43">
        <v>67324653</v>
      </c>
      <c r="E13" s="43">
        <v>54979596</v>
      </c>
      <c r="F13" s="43">
        <v>61196737</v>
      </c>
      <c r="G13" s="44">
        <v>66380236</v>
      </c>
      <c r="H13" s="45">
        <v>66364628</v>
      </c>
      <c r="I13" s="22">
        <f t="shared" si="0"/>
        <v>11.308087822253189</v>
      </c>
      <c r="J13" s="23">
        <f t="shared" si="1"/>
        <v>6.474360429705017</v>
      </c>
      <c r="K13" s="2"/>
    </row>
    <row r="14" spans="1:11" ht="12.75">
      <c r="A14" s="5"/>
      <c r="B14" s="21" t="s">
        <v>22</v>
      </c>
      <c r="C14" s="43">
        <v>37794907</v>
      </c>
      <c r="D14" s="43">
        <v>8999998</v>
      </c>
      <c r="E14" s="43">
        <v>0</v>
      </c>
      <c r="F14" s="43">
        <v>8999998</v>
      </c>
      <c r="G14" s="44">
        <v>9539997</v>
      </c>
      <c r="H14" s="45">
        <v>9540003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35139384</v>
      </c>
      <c r="D16" s="43">
        <v>35136384</v>
      </c>
      <c r="E16" s="43">
        <v>19249502</v>
      </c>
      <c r="F16" s="43">
        <v>37247747</v>
      </c>
      <c r="G16" s="44">
        <v>39482611</v>
      </c>
      <c r="H16" s="45">
        <v>39482611</v>
      </c>
      <c r="I16" s="22">
        <f t="shared" si="0"/>
        <v>93.4997954752284</v>
      </c>
      <c r="J16" s="23">
        <f t="shared" si="1"/>
        <v>27.056080992579055</v>
      </c>
      <c r="K16" s="2"/>
    </row>
    <row r="17" spans="1:11" ht="12.75">
      <c r="A17" s="5"/>
      <c r="B17" s="21" t="s">
        <v>24</v>
      </c>
      <c r="C17" s="43">
        <v>56946984</v>
      </c>
      <c r="D17" s="43">
        <v>61808393</v>
      </c>
      <c r="E17" s="43">
        <v>50423081</v>
      </c>
      <c r="F17" s="43">
        <v>87364988</v>
      </c>
      <c r="G17" s="44">
        <v>92745473</v>
      </c>
      <c r="H17" s="45">
        <v>92745747</v>
      </c>
      <c r="I17" s="29">
        <f t="shared" si="0"/>
        <v>73.26388286348468</v>
      </c>
      <c r="J17" s="30">
        <f t="shared" si="1"/>
        <v>22.524105773732963</v>
      </c>
      <c r="K17" s="2"/>
    </row>
    <row r="18" spans="1:11" ht="12.75">
      <c r="A18" s="5"/>
      <c r="B18" s="24" t="s">
        <v>25</v>
      </c>
      <c r="C18" s="46">
        <v>196336073</v>
      </c>
      <c r="D18" s="46">
        <v>173269428</v>
      </c>
      <c r="E18" s="46">
        <v>124652179</v>
      </c>
      <c r="F18" s="46">
        <v>194809470</v>
      </c>
      <c r="G18" s="47">
        <v>208148317</v>
      </c>
      <c r="H18" s="48">
        <v>208132989</v>
      </c>
      <c r="I18" s="25">
        <f t="shared" si="0"/>
        <v>56.282442523527806</v>
      </c>
      <c r="J18" s="26">
        <f t="shared" si="1"/>
        <v>18.635231530900388</v>
      </c>
      <c r="K18" s="2"/>
    </row>
    <row r="19" spans="1:11" ht="23.25" customHeight="1">
      <c r="A19" s="31"/>
      <c r="B19" s="32" t="s">
        <v>26</v>
      </c>
      <c r="C19" s="52">
        <v>3510799</v>
      </c>
      <c r="D19" s="52">
        <v>30579999</v>
      </c>
      <c r="E19" s="52">
        <v>74190272</v>
      </c>
      <c r="F19" s="53">
        <v>21312513</v>
      </c>
      <c r="G19" s="54">
        <v>22813523</v>
      </c>
      <c r="H19" s="55">
        <v>29799052</v>
      </c>
      <c r="I19" s="33">
        <f t="shared" si="0"/>
        <v>-71.27317042320588</v>
      </c>
      <c r="J19" s="34">
        <f t="shared" si="1"/>
        <v>-26.217761335085545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167550</v>
      </c>
      <c r="D23" s="43">
        <v>9222213</v>
      </c>
      <c r="E23" s="43">
        <v>53400</v>
      </c>
      <c r="F23" s="43">
        <v>250000</v>
      </c>
      <c r="G23" s="44">
        <v>265000</v>
      </c>
      <c r="H23" s="45">
        <v>265002</v>
      </c>
      <c r="I23" s="38">
        <f t="shared" si="0"/>
        <v>368.1647940074907</v>
      </c>
      <c r="J23" s="23">
        <f t="shared" si="1"/>
        <v>70.56999295928752</v>
      </c>
      <c r="K23" s="2"/>
    </row>
    <row r="24" spans="1:11" ht="12.75">
      <c r="A24" s="9"/>
      <c r="B24" s="21" t="s">
        <v>30</v>
      </c>
      <c r="C24" s="43">
        <v>23027061</v>
      </c>
      <c r="D24" s="43">
        <v>23027001</v>
      </c>
      <c r="E24" s="43">
        <v>31936135</v>
      </c>
      <c r="F24" s="43">
        <v>26422000</v>
      </c>
      <c r="G24" s="44">
        <v>28007320</v>
      </c>
      <c r="H24" s="45">
        <v>28007327</v>
      </c>
      <c r="I24" s="38">
        <f t="shared" si="0"/>
        <v>-17.266131296100795</v>
      </c>
      <c r="J24" s="23">
        <f t="shared" si="1"/>
        <v>-4.281378484615961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23194611</v>
      </c>
      <c r="D26" s="46">
        <v>32249214</v>
      </c>
      <c r="E26" s="46">
        <v>31989535</v>
      </c>
      <c r="F26" s="46">
        <v>26672000</v>
      </c>
      <c r="G26" s="47">
        <v>28272320</v>
      </c>
      <c r="H26" s="48">
        <v>28272329</v>
      </c>
      <c r="I26" s="25">
        <f t="shared" si="0"/>
        <v>-16.622733028160617</v>
      </c>
      <c r="J26" s="26">
        <f t="shared" si="1"/>
        <v>-4.033891041491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13383742</v>
      </c>
      <c r="D28" s="43">
        <v>16006626</v>
      </c>
      <c r="E28" s="43">
        <v>16457197</v>
      </c>
      <c r="F28" s="43">
        <v>2887048</v>
      </c>
      <c r="G28" s="44">
        <v>3060271</v>
      </c>
      <c r="H28" s="45">
        <v>3060277</v>
      </c>
      <c r="I28" s="38">
        <f t="shared" si="0"/>
        <v>-82.4572313256018</v>
      </c>
      <c r="J28" s="23">
        <f t="shared" si="1"/>
        <v>-42.92206006088968</v>
      </c>
      <c r="K28" s="2"/>
    </row>
    <row r="29" spans="1:11" ht="12.75">
      <c r="A29" s="9"/>
      <c r="B29" s="21" t="s">
        <v>35</v>
      </c>
      <c r="C29" s="43">
        <v>1500000</v>
      </c>
      <c r="D29" s="43">
        <v>1500000</v>
      </c>
      <c r="E29" s="43">
        <v>748925</v>
      </c>
      <c r="F29" s="43">
        <v>13870972</v>
      </c>
      <c r="G29" s="44">
        <v>14703230</v>
      </c>
      <c r="H29" s="45">
        <v>14703231</v>
      </c>
      <c r="I29" s="38">
        <f t="shared" si="0"/>
        <v>1752.1176352772309</v>
      </c>
      <c r="J29" s="23">
        <f t="shared" si="1"/>
        <v>169.76865341601615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8143319</v>
      </c>
      <c r="D31" s="43">
        <v>8143307</v>
      </c>
      <c r="E31" s="43">
        <v>14730013</v>
      </c>
      <c r="F31" s="43">
        <v>2663980</v>
      </c>
      <c r="G31" s="44">
        <v>2823819</v>
      </c>
      <c r="H31" s="45">
        <v>2823820</v>
      </c>
      <c r="I31" s="38">
        <f t="shared" si="0"/>
        <v>-81.914612023764</v>
      </c>
      <c r="J31" s="23">
        <f t="shared" si="1"/>
        <v>-42.33955896601579</v>
      </c>
      <c r="K31" s="2"/>
    </row>
    <row r="32" spans="1:11" ht="12.75">
      <c r="A32" s="9"/>
      <c r="B32" s="21" t="s">
        <v>31</v>
      </c>
      <c r="C32" s="43">
        <v>167550</v>
      </c>
      <c r="D32" s="43">
        <v>6599281</v>
      </c>
      <c r="E32" s="43">
        <v>53400</v>
      </c>
      <c r="F32" s="43">
        <v>7250000</v>
      </c>
      <c r="G32" s="44">
        <v>7685000</v>
      </c>
      <c r="H32" s="45">
        <v>7685001</v>
      </c>
      <c r="I32" s="38">
        <f t="shared" si="0"/>
        <v>13476.77902621723</v>
      </c>
      <c r="J32" s="23">
        <f t="shared" si="1"/>
        <v>424.04376371037307</v>
      </c>
      <c r="K32" s="2"/>
    </row>
    <row r="33" spans="1:11" ht="13.5" thickBot="1">
      <c r="A33" s="9"/>
      <c r="B33" s="39" t="s">
        <v>38</v>
      </c>
      <c r="C33" s="59">
        <v>23194611</v>
      </c>
      <c r="D33" s="59">
        <v>32249214</v>
      </c>
      <c r="E33" s="59">
        <v>31989535</v>
      </c>
      <c r="F33" s="59">
        <v>26672000</v>
      </c>
      <c r="G33" s="60">
        <v>28272320</v>
      </c>
      <c r="H33" s="61">
        <v>28272329</v>
      </c>
      <c r="I33" s="40">
        <f t="shared" si="0"/>
        <v>-16.622733028160617</v>
      </c>
      <c r="J33" s="41">
        <f t="shared" si="1"/>
        <v>-4.033891041491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47524764</v>
      </c>
      <c r="D8" s="43">
        <v>47524764</v>
      </c>
      <c r="E8" s="43">
        <v>43232718</v>
      </c>
      <c r="F8" s="43">
        <v>49853484</v>
      </c>
      <c r="G8" s="44">
        <v>52146744</v>
      </c>
      <c r="H8" s="45">
        <v>54545484</v>
      </c>
      <c r="I8" s="22">
        <f>IF($E8=0,0,(($F8/$E8)-1)*100)</f>
        <v>15.314248805730891</v>
      </c>
      <c r="J8" s="23">
        <f>IF($E8=0,0,((($H8/$E8)^(1/3))-1)*100)</f>
        <v>8.05596675112139</v>
      </c>
      <c r="K8" s="2"/>
    </row>
    <row r="9" spans="1:11" ht="12.75">
      <c r="A9" s="5"/>
      <c r="B9" s="21" t="s">
        <v>17</v>
      </c>
      <c r="C9" s="43">
        <v>151480353</v>
      </c>
      <c r="D9" s="43">
        <v>161480353</v>
      </c>
      <c r="E9" s="43">
        <v>129037075</v>
      </c>
      <c r="F9" s="43">
        <v>170870556</v>
      </c>
      <c r="G9" s="44">
        <v>178730592</v>
      </c>
      <c r="H9" s="45">
        <v>186952188</v>
      </c>
      <c r="I9" s="22">
        <f>IF($E9=0,0,(($F9/$E9)-1)*100)</f>
        <v>32.41973750567424</v>
      </c>
      <c r="J9" s="23">
        <f>IF($E9=0,0,((($H9/$E9)^(1/3))-1)*100)</f>
        <v>13.154547988725218</v>
      </c>
      <c r="K9" s="2"/>
    </row>
    <row r="10" spans="1:11" ht="12.75">
      <c r="A10" s="5"/>
      <c r="B10" s="21" t="s">
        <v>18</v>
      </c>
      <c r="C10" s="43">
        <v>224390333</v>
      </c>
      <c r="D10" s="43">
        <v>204991153</v>
      </c>
      <c r="E10" s="43">
        <v>196885920</v>
      </c>
      <c r="F10" s="43">
        <v>211267920</v>
      </c>
      <c r="G10" s="44">
        <v>228664560</v>
      </c>
      <c r="H10" s="45">
        <v>257684820</v>
      </c>
      <c r="I10" s="22">
        <f aca="true" t="shared" si="0" ref="I10:I33">IF($E10=0,0,(($F10/$E10)-1)*100)</f>
        <v>7.304737687692442</v>
      </c>
      <c r="J10" s="23">
        <f aca="true" t="shared" si="1" ref="J10:J33">IF($E10=0,0,((($H10/$E10)^(1/3))-1)*100)</f>
        <v>9.385072422568053</v>
      </c>
      <c r="K10" s="2"/>
    </row>
    <row r="11" spans="1:11" ht="12.75">
      <c r="A11" s="9"/>
      <c r="B11" s="24" t="s">
        <v>19</v>
      </c>
      <c r="C11" s="46">
        <v>423395450</v>
      </c>
      <c r="D11" s="46">
        <v>413996270</v>
      </c>
      <c r="E11" s="46">
        <v>369155713</v>
      </c>
      <c r="F11" s="46">
        <v>431991960</v>
      </c>
      <c r="G11" s="47">
        <v>459541896</v>
      </c>
      <c r="H11" s="48">
        <v>499182492</v>
      </c>
      <c r="I11" s="25">
        <f t="shared" si="0"/>
        <v>17.02161033601557</v>
      </c>
      <c r="J11" s="26">
        <f t="shared" si="1"/>
        <v>10.581696976670173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144825669</v>
      </c>
      <c r="D13" s="43">
        <v>133912890</v>
      </c>
      <c r="E13" s="43">
        <v>106927524</v>
      </c>
      <c r="F13" s="43">
        <v>156254196</v>
      </c>
      <c r="G13" s="44">
        <v>163448124</v>
      </c>
      <c r="H13" s="45">
        <v>170973612</v>
      </c>
      <c r="I13" s="22">
        <f t="shared" si="0"/>
        <v>46.13094005618235</v>
      </c>
      <c r="J13" s="23">
        <f t="shared" si="1"/>
        <v>16.93553996857562</v>
      </c>
      <c r="K13" s="2"/>
    </row>
    <row r="14" spans="1:11" ht="12.75">
      <c r="A14" s="5"/>
      <c r="B14" s="21" t="s">
        <v>22</v>
      </c>
      <c r="C14" s="43">
        <v>1025000</v>
      </c>
      <c r="D14" s="43">
        <v>23402000</v>
      </c>
      <c r="E14" s="43">
        <v>414414</v>
      </c>
      <c r="F14" s="43">
        <v>24548712</v>
      </c>
      <c r="G14" s="44">
        <v>25677936</v>
      </c>
      <c r="H14" s="45">
        <v>26859120</v>
      </c>
      <c r="I14" s="22">
        <f t="shared" si="0"/>
        <v>5823.716862847298</v>
      </c>
      <c r="J14" s="23">
        <f t="shared" si="1"/>
        <v>301.6851597057913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111300457</v>
      </c>
      <c r="D16" s="43">
        <v>111300457</v>
      </c>
      <c r="E16" s="43">
        <v>86301689</v>
      </c>
      <c r="F16" s="43">
        <v>117876084</v>
      </c>
      <c r="G16" s="44">
        <v>123298392</v>
      </c>
      <c r="H16" s="45">
        <v>128970108</v>
      </c>
      <c r="I16" s="22">
        <f t="shared" si="0"/>
        <v>36.58606843720058</v>
      </c>
      <c r="J16" s="23">
        <f t="shared" si="1"/>
        <v>14.329048577203963</v>
      </c>
      <c r="K16" s="2"/>
    </row>
    <row r="17" spans="1:11" ht="12.75">
      <c r="A17" s="5"/>
      <c r="B17" s="21" t="s">
        <v>24</v>
      </c>
      <c r="C17" s="43">
        <v>160883242</v>
      </c>
      <c r="D17" s="43">
        <v>172948792</v>
      </c>
      <c r="E17" s="43">
        <v>139662630</v>
      </c>
      <c r="F17" s="43">
        <v>179892828</v>
      </c>
      <c r="G17" s="44">
        <v>188229876</v>
      </c>
      <c r="H17" s="45">
        <v>207988200</v>
      </c>
      <c r="I17" s="29">
        <f t="shared" si="0"/>
        <v>28.80527024301347</v>
      </c>
      <c r="J17" s="30">
        <f t="shared" si="1"/>
        <v>14.196508766482907</v>
      </c>
      <c r="K17" s="2"/>
    </row>
    <row r="18" spans="1:11" ht="12.75">
      <c r="A18" s="5"/>
      <c r="B18" s="24" t="s">
        <v>25</v>
      </c>
      <c r="C18" s="46">
        <v>418034368</v>
      </c>
      <c r="D18" s="46">
        <v>441564139</v>
      </c>
      <c r="E18" s="46">
        <v>333306257</v>
      </c>
      <c r="F18" s="46">
        <v>478571820</v>
      </c>
      <c r="G18" s="47">
        <v>500654328</v>
      </c>
      <c r="H18" s="48">
        <v>534791040</v>
      </c>
      <c r="I18" s="25">
        <f t="shared" si="0"/>
        <v>43.58320912049365</v>
      </c>
      <c r="J18" s="26">
        <f t="shared" si="1"/>
        <v>17.070341518487275</v>
      </c>
      <c r="K18" s="2"/>
    </row>
    <row r="19" spans="1:11" ht="23.25" customHeight="1">
      <c r="A19" s="31"/>
      <c r="B19" s="32" t="s">
        <v>26</v>
      </c>
      <c r="C19" s="52">
        <v>5361082</v>
      </c>
      <c r="D19" s="52">
        <v>-27567869</v>
      </c>
      <c r="E19" s="52">
        <v>35849456</v>
      </c>
      <c r="F19" s="53">
        <v>-46579860</v>
      </c>
      <c r="G19" s="54">
        <v>-41112432</v>
      </c>
      <c r="H19" s="55">
        <v>-35608548</v>
      </c>
      <c r="I19" s="33">
        <f t="shared" si="0"/>
        <v>-229.93184610667453</v>
      </c>
      <c r="J19" s="34">
        <f t="shared" si="1"/>
        <v>-199.77549667992497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5844614</v>
      </c>
      <c r="E23" s="43">
        <v>2809088</v>
      </c>
      <c r="F23" s="43">
        <v>2149992</v>
      </c>
      <c r="G23" s="44">
        <v>0</v>
      </c>
      <c r="H23" s="45">
        <v>0</v>
      </c>
      <c r="I23" s="38">
        <f t="shared" si="0"/>
        <v>-23.462988699535224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175943928</v>
      </c>
      <c r="D24" s="43">
        <v>209013602</v>
      </c>
      <c r="E24" s="43">
        <v>99879614</v>
      </c>
      <c r="F24" s="43">
        <v>129339012</v>
      </c>
      <c r="G24" s="44">
        <v>114449004</v>
      </c>
      <c r="H24" s="45">
        <v>106690944</v>
      </c>
      <c r="I24" s="38">
        <f t="shared" si="0"/>
        <v>29.4949057372208</v>
      </c>
      <c r="J24" s="23">
        <f t="shared" si="1"/>
        <v>2.223379394748859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175943928</v>
      </c>
      <c r="D26" s="46">
        <v>214858216</v>
      </c>
      <c r="E26" s="46">
        <v>102688702</v>
      </c>
      <c r="F26" s="46">
        <v>131489004</v>
      </c>
      <c r="G26" s="47">
        <v>114449004</v>
      </c>
      <c r="H26" s="48">
        <v>106690944</v>
      </c>
      <c r="I26" s="25">
        <f t="shared" si="0"/>
        <v>28.04622265066705</v>
      </c>
      <c r="J26" s="26">
        <f t="shared" si="1"/>
        <v>1.2826286842489987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93473796</v>
      </c>
      <c r="D28" s="43">
        <v>105830921</v>
      </c>
      <c r="E28" s="43">
        <v>43500448</v>
      </c>
      <c r="F28" s="43">
        <v>40000008</v>
      </c>
      <c r="G28" s="44">
        <v>45000012</v>
      </c>
      <c r="H28" s="45">
        <v>49999992</v>
      </c>
      <c r="I28" s="38">
        <f t="shared" si="0"/>
        <v>-8.046905631868439</v>
      </c>
      <c r="J28" s="23">
        <f t="shared" si="1"/>
        <v>4.7511344519072685</v>
      </c>
      <c r="K28" s="2"/>
    </row>
    <row r="29" spans="1:11" ht="12.75">
      <c r="A29" s="9"/>
      <c r="B29" s="21" t="s">
        <v>35</v>
      </c>
      <c r="C29" s="43">
        <v>39560000</v>
      </c>
      <c r="D29" s="43">
        <v>51248223</v>
      </c>
      <c r="E29" s="43">
        <v>27493708</v>
      </c>
      <c r="F29" s="43">
        <v>38985000</v>
      </c>
      <c r="G29" s="44">
        <v>15000000</v>
      </c>
      <c r="H29" s="45">
        <v>9999996</v>
      </c>
      <c r="I29" s="38">
        <f t="shared" si="0"/>
        <v>41.79607930658171</v>
      </c>
      <c r="J29" s="23">
        <f t="shared" si="1"/>
        <v>-28.617979482499955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31941073</v>
      </c>
      <c r="D31" s="43">
        <v>34288752</v>
      </c>
      <c r="E31" s="43">
        <v>20730084</v>
      </c>
      <c r="F31" s="43">
        <v>15615684</v>
      </c>
      <c r="G31" s="44">
        <v>32158152</v>
      </c>
      <c r="H31" s="45">
        <v>28378032</v>
      </c>
      <c r="I31" s="38">
        <f t="shared" si="0"/>
        <v>-24.671390622440313</v>
      </c>
      <c r="J31" s="23">
        <f t="shared" si="1"/>
        <v>11.035129665500953</v>
      </c>
      <c r="K31" s="2"/>
    </row>
    <row r="32" spans="1:11" ht="12.75">
      <c r="A32" s="9"/>
      <c r="B32" s="21" t="s">
        <v>31</v>
      </c>
      <c r="C32" s="43">
        <v>16023059</v>
      </c>
      <c r="D32" s="43">
        <v>23764320</v>
      </c>
      <c r="E32" s="43">
        <v>15006551</v>
      </c>
      <c r="F32" s="43">
        <v>36888312</v>
      </c>
      <c r="G32" s="44">
        <v>22290840</v>
      </c>
      <c r="H32" s="45">
        <v>18312924</v>
      </c>
      <c r="I32" s="38">
        <f t="shared" si="0"/>
        <v>145.81472451597972</v>
      </c>
      <c r="J32" s="23">
        <f t="shared" si="1"/>
        <v>6.862566785691637</v>
      </c>
      <c r="K32" s="2"/>
    </row>
    <row r="33" spans="1:11" ht="13.5" thickBot="1">
      <c r="A33" s="9"/>
      <c r="B33" s="39" t="s">
        <v>38</v>
      </c>
      <c r="C33" s="59">
        <v>180997928</v>
      </c>
      <c r="D33" s="59">
        <v>215132216</v>
      </c>
      <c r="E33" s="59">
        <v>106730791</v>
      </c>
      <c r="F33" s="59">
        <v>131489004</v>
      </c>
      <c r="G33" s="60">
        <v>114449004</v>
      </c>
      <c r="H33" s="61">
        <v>106690944</v>
      </c>
      <c r="I33" s="40">
        <f t="shared" si="0"/>
        <v>23.196879520924753</v>
      </c>
      <c r="J33" s="41">
        <f t="shared" si="1"/>
        <v>-0.012446255198850231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9926626</v>
      </c>
      <c r="D8" s="43">
        <v>9926626</v>
      </c>
      <c r="E8" s="43">
        <v>11264595</v>
      </c>
      <c r="F8" s="43">
        <v>11458584</v>
      </c>
      <c r="G8" s="44">
        <v>11986567</v>
      </c>
      <c r="H8" s="45">
        <v>12543209</v>
      </c>
      <c r="I8" s="22">
        <f>IF($E8=0,0,(($F8/$E8)-1)*100)</f>
        <v>1.7221125127001802</v>
      </c>
      <c r="J8" s="23">
        <f>IF($E8=0,0,((($H8/$E8)^(1/3))-1)*100)</f>
        <v>3.6488192165628375</v>
      </c>
      <c r="K8" s="2"/>
    </row>
    <row r="9" spans="1:11" ht="12.75">
      <c r="A9" s="5"/>
      <c r="B9" s="21" t="s">
        <v>17</v>
      </c>
      <c r="C9" s="43">
        <v>44524015</v>
      </c>
      <c r="D9" s="43">
        <v>44524015</v>
      </c>
      <c r="E9" s="43">
        <v>38215258</v>
      </c>
      <c r="F9" s="43">
        <v>53718665</v>
      </c>
      <c r="G9" s="44">
        <v>56158430</v>
      </c>
      <c r="H9" s="45">
        <v>58708999</v>
      </c>
      <c r="I9" s="22">
        <f>IF($E9=0,0,(($F9/$E9)-1)*100)</f>
        <v>40.56863099027095</v>
      </c>
      <c r="J9" s="23">
        <f>IF($E9=0,0,((($H9/$E9)^(1/3))-1)*100)</f>
        <v>15.386754987324602</v>
      </c>
      <c r="K9" s="2"/>
    </row>
    <row r="10" spans="1:11" ht="12.75">
      <c r="A10" s="5"/>
      <c r="B10" s="21" t="s">
        <v>18</v>
      </c>
      <c r="C10" s="43">
        <v>65156040</v>
      </c>
      <c r="D10" s="43">
        <v>64920202</v>
      </c>
      <c r="E10" s="43">
        <v>16988835</v>
      </c>
      <c r="F10" s="43">
        <v>68568052</v>
      </c>
      <c r="G10" s="44">
        <v>69604642</v>
      </c>
      <c r="H10" s="45">
        <v>73145048</v>
      </c>
      <c r="I10" s="22">
        <f aca="true" t="shared" si="0" ref="I10:I33">IF($E10=0,0,(($F10/$E10)-1)*100)</f>
        <v>303.60655689457224</v>
      </c>
      <c r="J10" s="23">
        <f aca="true" t="shared" si="1" ref="J10:J33">IF($E10=0,0,((($H10/$E10)^(1/3))-1)*100)</f>
        <v>62.68235236557207</v>
      </c>
      <c r="K10" s="2"/>
    </row>
    <row r="11" spans="1:11" ht="12.75">
      <c r="A11" s="9"/>
      <c r="B11" s="24" t="s">
        <v>19</v>
      </c>
      <c r="C11" s="46">
        <v>119606681</v>
      </c>
      <c r="D11" s="46">
        <v>119370843</v>
      </c>
      <c r="E11" s="46">
        <v>66468688</v>
      </c>
      <c r="F11" s="46">
        <v>133745301</v>
      </c>
      <c r="G11" s="47">
        <v>137749639</v>
      </c>
      <c r="H11" s="48">
        <v>144397256</v>
      </c>
      <c r="I11" s="25">
        <f t="shared" si="0"/>
        <v>101.21549713753942</v>
      </c>
      <c r="J11" s="26">
        <f t="shared" si="1"/>
        <v>29.51317334189316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46785221</v>
      </c>
      <c r="D13" s="43">
        <v>46679062</v>
      </c>
      <c r="E13" s="43">
        <v>38058902</v>
      </c>
      <c r="F13" s="43">
        <v>43576036</v>
      </c>
      <c r="G13" s="44">
        <v>45730354</v>
      </c>
      <c r="H13" s="45">
        <v>48637367</v>
      </c>
      <c r="I13" s="22">
        <f t="shared" si="0"/>
        <v>14.49630365058876</v>
      </c>
      <c r="J13" s="23">
        <f t="shared" si="1"/>
        <v>8.518704500208884</v>
      </c>
      <c r="K13" s="2"/>
    </row>
    <row r="14" spans="1:11" ht="12.75">
      <c r="A14" s="5"/>
      <c r="B14" s="21" t="s">
        <v>22</v>
      </c>
      <c r="C14" s="43">
        <v>15795000</v>
      </c>
      <c r="D14" s="43">
        <v>15795000</v>
      </c>
      <c r="E14" s="43">
        <v>0</v>
      </c>
      <c r="F14" s="43">
        <v>22874044</v>
      </c>
      <c r="G14" s="44">
        <v>23903376</v>
      </c>
      <c r="H14" s="45">
        <v>23949696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23136000</v>
      </c>
      <c r="D16" s="43">
        <v>22400000</v>
      </c>
      <c r="E16" s="43">
        <v>7245644</v>
      </c>
      <c r="F16" s="43">
        <v>23800000</v>
      </c>
      <c r="G16" s="44">
        <v>43571000</v>
      </c>
      <c r="H16" s="45">
        <v>44460695</v>
      </c>
      <c r="I16" s="22">
        <f t="shared" si="0"/>
        <v>228.4732178395737</v>
      </c>
      <c r="J16" s="23">
        <f t="shared" si="1"/>
        <v>83.07670400011887</v>
      </c>
      <c r="K16" s="2"/>
    </row>
    <row r="17" spans="1:11" ht="12.75">
      <c r="A17" s="5"/>
      <c r="B17" s="21" t="s">
        <v>24</v>
      </c>
      <c r="C17" s="43">
        <v>55580247</v>
      </c>
      <c r="D17" s="43">
        <v>33986063</v>
      </c>
      <c r="E17" s="43">
        <v>16200404</v>
      </c>
      <c r="F17" s="43">
        <v>41617486</v>
      </c>
      <c r="G17" s="44">
        <v>43629629</v>
      </c>
      <c r="H17" s="45">
        <v>41973998</v>
      </c>
      <c r="I17" s="29">
        <f t="shared" si="0"/>
        <v>156.89165529452228</v>
      </c>
      <c r="J17" s="30">
        <f t="shared" si="1"/>
        <v>37.346679442188105</v>
      </c>
      <c r="K17" s="2"/>
    </row>
    <row r="18" spans="1:11" ht="12.75">
      <c r="A18" s="5"/>
      <c r="B18" s="24" t="s">
        <v>25</v>
      </c>
      <c r="C18" s="46">
        <v>141296468</v>
      </c>
      <c r="D18" s="46">
        <v>118860125</v>
      </c>
      <c r="E18" s="46">
        <v>61504950</v>
      </c>
      <c r="F18" s="46">
        <v>131867566</v>
      </c>
      <c r="G18" s="47">
        <v>156834359</v>
      </c>
      <c r="H18" s="48">
        <v>159021756</v>
      </c>
      <c r="I18" s="25">
        <f t="shared" si="0"/>
        <v>114.40154979395967</v>
      </c>
      <c r="J18" s="26">
        <f t="shared" si="1"/>
        <v>37.25099188488015</v>
      </c>
      <c r="K18" s="2"/>
    </row>
    <row r="19" spans="1:11" ht="23.25" customHeight="1">
      <c r="A19" s="31"/>
      <c r="B19" s="32" t="s">
        <v>26</v>
      </c>
      <c r="C19" s="52">
        <v>-21689787</v>
      </c>
      <c r="D19" s="52">
        <v>510718</v>
      </c>
      <c r="E19" s="52">
        <v>4963738</v>
      </c>
      <c r="F19" s="53">
        <v>1877735</v>
      </c>
      <c r="G19" s="54">
        <v>-19084720</v>
      </c>
      <c r="H19" s="55">
        <v>-14624500</v>
      </c>
      <c r="I19" s="33">
        <f t="shared" si="0"/>
        <v>-62.170948587536245</v>
      </c>
      <c r="J19" s="34">
        <f t="shared" si="1"/>
        <v>-243.35870158721056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29663000</v>
      </c>
      <c r="D24" s="43">
        <v>29663000</v>
      </c>
      <c r="E24" s="43">
        <v>19543677</v>
      </c>
      <c r="F24" s="43">
        <v>32340000</v>
      </c>
      <c r="G24" s="44">
        <v>11692000</v>
      </c>
      <c r="H24" s="45">
        <v>12112000</v>
      </c>
      <c r="I24" s="38">
        <f t="shared" si="0"/>
        <v>65.47551415222428</v>
      </c>
      <c r="J24" s="23">
        <f t="shared" si="1"/>
        <v>-14.741727530832327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29663000</v>
      </c>
      <c r="D26" s="46">
        <v>29663000</v>
      </c>
      <c r="E26" s="46">
        <v>19543677</v>
      </c>
      <c r="F26" s="46">
        <v>32340000</v>
      </c>
      <c r="G26" s="47">
        <v>11692000</v>
      </c>
      <c r="H26" s="48">
        <v>12112000</v>
      </c>
      <c r="I26" s="25">
        <f t="shared" si="0"/>
        <v>65.47551415222428</v>
      </c>
      <c r="J26" s="26">
        <f t="shared" si="1"/>
        <v>-14.741727530832327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28163000</v>
      </c>
      <c r="D28" s="43">
        <v>28163000</v>
      </c>
      <c r="E28" s="43">
        <v>18439674</v>
      </c>
      <c r="F28" s="43">
        <v>32340000</v>
      </c>
      <c r="G28" s="44">
        <v>11692000</v>
      </c>
      <c r="H28" s="45">
        <v>12112000</v>
      </c>
      <c r="I28" s="38">
        <f t="shared" si="0"/>
        <v>75.38271012817255</v>
      </c>
      <c r="J28" s="23">
        <f t="shared" si="1"/>
        <v>-13.07309684425343</v>
      </c>
      <c r="K28" s="2"/>
    </row>
    <row r="29" spans="1:11" ht="12.75">
      <c r="A29" s="9"/>
      <c r="B29" s="21" t="s">
        <v>35</v>
      </c>
      <c r="C29" s="43">
        <v>1500000</v>
      </c>
      <c r="D29" s="43">
        <v>1500000</v>
      </c>
      <c r="E29" s="43">
        <v>1104003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0</v>
      </c>
      <c r="F32" s="43">
        <v>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29663000</v>
      </c>
      <c r="D33" s="59">
        <v>29663000</v>
      </c>
      <c r="E33" s="59">
        <v>19543677</v>
      </c>
      <c r="F33" s="59">
        <v>32340000</v>
      </c>
      <c r="G33" s="60">
        <v>11692000</v>
      </c>
      <c r="H33" s="61">
        <v>12112000</v>
      </c>
      <c r="I33" s="40">
        <f t="shared" si="0"/>
        <v>65.47551415222428</v>
      </c>
      <c r="J33" s="41">
        <f t="shared" si="1"/>
        <v>-14.741727530832327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27175849</v>
      </c>
      <c r="D8" s="43">
        <v>25450758</v>
      </c>
      <c r="E8" s="43">
        <v>27606750</v>
      </c>
      <c r="F8" s="43">
        <v>59315073</v>
      </c>
      <c r="G8" s="44">
        <v>37160017</v>
      </c>
      <c r="H8" s="45">
        <v>38937287</v>
      </c>
      <c r="I8" s="22">
        <f>IF($E8=0,0,(($F8/$E8)-1)*100)</f>
        <v>114.85713819989675</v>
      </c>
      <c r="J8" s="23">
        <f>IF($E8=0,0,((($H8/$E8)^(1/3))-1)*100)</f>
        <v>12.145917562119601</v>
      </c>
      <c r="K8" s="2"/>
    </row>
    <row r="9" spans="1:11" ht="12.75">
      <c r="A9" s="5"/>
      <c r="B9" s="21" t="s">
        <v>17</v>
      </c>
      <c r="C9" s="43">
        <v>147912653</v>
      </c>
      <c r="D9" s="43">
        <v>176191419</v>
      </c>
      <c r="E9" s="43">
        <v>146282707</v>
      </c>
      <c r="F9" s="43">
        <v>214779252</v>
      </c>
      <c r="G9" s="44">
        <v>174537080</v>
      </c>
      <c r="H9" s="45">
        <v>182770856</v>
      </c>
      <c r="I9" s="22">
        <f>IF($E9=0,0,(($F9/$E9)-1)*100)</f>
        <v>46.82477266434508</v>
      </c>
      <c r="J9" s="23">
        <f>IF($E9=0,0,((($H9/$E9)^(1/3))-1)*100)</f>
        <v>7.705525941522073</v>
      </c>
      <c r="K9" s="2"/>
    </row>
    <row r="10" spans="1:11" ht="12.75">
      <c r="A10" s="5"/>
      <c r="B10" s="21" t="s">
        <v>18</v>
      </c>
      <c r="C10" s="43">
        <v>182877538</v>
      </c>
      <c r="D10" s="43">
        <v>181187038</v>
      </c>
      <c r="E10" s="43">
        <v>156163561</v>
      </c>
      <c r="F10" s="43">
        <v>150837137</v>
      </c>
      <c r="G10" s="44">
        <v>157401828</v>
      </c>
      <c r="H10" s="45">
        <v>165299108</v>
      </c>
      <c r="I10" s="22">
        <f aca="true" t="shared" si="0" ref="I10:I33">IF($E10=0,0,(($F10/$E10)-1)*100)</f>
        <v>-3.410798246333535</v>
      </c>
      <c r="J10" s="23">
        <f aca="true" t="shared" si="1" ref="J10:J33">IF($E10=0,0,((($H10/$E10)^(1/3))-1)*100)</f>
        <v>1.9131602124005331</v>
      </c>
      <c r="K10" s="2"/>
    </row>
    <row r="11" spans="1:11" ht="12.75">
      <c r="A11" s="9"/>
      <c r="B11" s="24" t="s">
        <v>19</v>
      </c>
      <c r="C11" s="46">
        <v>357966040</v>
      </c>
      <c r="D11" s="46">
        <v>382829215</v>
      </c>
      <c r="E11" s="46">
        <v>330053018</v>
      </c>
      <c r="F11" s="46">
        <v>424931462</v>
      </c>
      <c r="G11" s="47">
        <v>369098925</v>
      </c>
      <c r="H11" s="48">
        <v>387007251</v>
      </c>
      <c r="I11" s="25">
        <f t="shared" si="0"/>
        <v>28.746425218266005</v>
      </c>
      <c r="J11" s="26">
        <f t="shared" si="1"/>
        <v>5.4496472463057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106514201</v>
      </c>
      <c r="D13" s="43">
        <v>91514200</v>
      </c>
      <c r="E13" s="43">
        <v>83941610</v>
      </c>
      <c r="F13" s="43">
        <v>86095084</v>
      </c>
      <c r="G13" s="44">
        <v>89847192</v>
      </c>
      <c r="H13" s="45">
        <v>94156869</v>
      </c>
      <c r="I13" s="22">
        <f t="shared" si="0"/>
        <v>2.565442811973706</v>
      </c>
      <c r="J13" s="23">
        <f t="shared" si="1"/>
        <v>3.9022385859049935</v>
      </c>
      <c r="K13" s="2"/>
    </row>
    <row r="14" spans="1:11" ht="12.75">
      <c r="A14" s="5"/>
      <c r="B14" s="21" t="s">
        <v>22</v>
      </c>
      <c r="C14" s="43">
        <v>28077764</v>
      </c>
      <c r="D14" s="43">
        <v>50378882</v>
      </c>
      <c r="E14" s="43">
        <v>0</v>
      </c>
      <c r="F14" s="43">
        <v>30081118</v>
      </c>
      <c r="G14" s="44">
        <v>55629011</v>
      </c>
      <c r="H14" s="45">
        <v>58299205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70570697</v>
      </c>
      <c r="D16" s="43">
        <v>140000000</v>
      </c>
      <c r="E16" s="43">
        <v>76929867</v>
      </c>
      <c r="F16" s="43">
        <v>151427318</v>
      </c>
      <c r="G16" s="44">
        <v>120813440</v>
      </c>
      <c r="H16" s="45">
        <v>126612486</v>
      </c>
      <c r="I16" s="22">
        <f t="shared" si="0"/>
        <v>96.83813830069406</v>
      </c>
      <c r="J16" s="23">
        <f t="shared" si="1"/>
        <v>18.066634778311318</v>
      </c>
      <c r="K16" s="2"/>
    </row>
    <row r="17" spans="1:11" ht="12.75">
      <c r="A17" s="5"/>
      <c r="B17" s="21" t="s">
        <v>24</v>
      </c>
      <c r="C17" s="43">
        <v>65684603</v>
      </c>
      <c r="D17" s="43">
        <v>64201988</v>
      </c>
      <c r="E17" s="43">
        <v>41331216</v>
      </c>
      <c r="F17" s="43">
        <v>79016932</v>
      </c>
      <c r="G17" s="44">
        <v>59020467</v>
      </c>
      <c r="H17" s="45">
        <v>61792566</v>
      </c>
      <c r="I17" s="29">
        <f t="shared" si="0"/>
        <v>91.17979011311934</v>
      </c>
      <c r="J17" s="30">
        <f t="shared" si="1"/>
        <v>14.345571413380863</v>
      </c>
      <c r="K17" s="2"/>
    </row>
    <row r="18" spans="1:11" ht="12.75">
      <c r="A18" s="5"/>
      <c r="B18" s="24" t="s">
        <v>25</v>
      </c>
      <c r="C18" s="46">
        <v>270847265</v>
      </c>
      <c r="D18" s="46">
        <v>346095070</v>
      </c>
      <c r="E18" s="46">
        <v>202202693</v>
      </c>
      <c r="F18" s="46">
        <v>346620452</v>
      </c>
      <c r="G18" s="47">
        <v>325310110</v>
      </c>
      <c r="H18" s="48">
        <v>340861126</v>
      </c>
      <c r="I18" s="25">
        <f t="shared" si="0"/>
        <v>71.4222727983153</v>
      </c>
      <c r="J18" s="26">
        <f t="shared" si="1"/>
        <v>19.013669634227636</v>
      </c>
      <c r="K18" s="2"/>
    </row>
    <row r="19" spans="1:11" ht="23.25" customHeight="1">
      <c r="A19" s="31"/>
      <c r="B19" s="32" t="s">
        <v>26</v>
      </c>
      <c r="C19" s="52">
        <v>87118775</v>
      </c>
      <c r="D19" s="52">
        <v>36734145</v>
      </c>
      <c r="E19" s="52">
        <v>127850325</v>
      </c>
      <c r="F19" s="53">
        <v>78311010</v>
      </c>
      <c r="G19" s="54">
        <v>43788815</v>
      </c>
      <c r="H19" s="55">
        <v>46146125</v>
      </c>
      <c r="I19" s="33">
        <f t="shared" si="0"/>
        <v>-38.747899154734256</v>
      </c>
      <c r="J19" s="34">
        <f t="shared" si="1"/>
        <v>-28.800359534689722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1430000</v>
      </c>
      <c r="D23" s="43">
        <v>1430000</v>
      </c>
      <c r="E23" s="43">
        <v>1123691</v>
      </c>
      <c r="F23" s="43">
        <v>32000000</v>
      </c>
      <c r="G23" s="44">
        <v>0</v>
      </c>
      <c r="H23" s="45">
        <v>0</v>
      </c>
      <c r="I23" s="38">
        <f t="shared" si="0"/>
        <v>2747.7579690502102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76523000</v>
      </c>
      <c r="D24" s="43">
        <v>59458000</v>
      </c>
      <c r="E24" s="43">
        <v>33610337</v>
      </c>
      <c r="F24" s="43">
        <v>61082214</v>
      </c>
      <c r="G24" s="44">
        <v>49657536</v>
      </c>
      <c r="H24" s="45">
        <v>164813845</v>
      </c>
      <c r="I24" s="38">
        <f t="shared" si="0"/>
        <v>81.73639258660215</v>
      </c>
      <c r="J24" s="23">
        <f t="shared" si="1"/>
        <v>69.89226566742789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77953000</v>
      </c>
      <c r="D26" s="46">
        <v>60888000</v>
      </c>
      <c r="E26" s="46">
        <v>34734028</v>
      </c>
      <c r="F26" s="46">
        <v>93082214</v>
      </c>
      <c r="G26" s="47">
        <v>49657536</v>
      </c>
      <c r="H26" s="48">
        <v>164813845</v>
      </c>
      <c r="I26" s="25">
        <f t="shared" si="0"/>
        <v>167.98565948066835</v>
      </c>
      <c r="J26" s="26">
        <f t="shared" si="1"/>
        <v>68.04006741085882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3000000</v>
      </c>
      <c r="D28" s="43">
        <v>10200000</v>
      </c>
      <c r="E28" s="43">
        <v>0</v>
      </c>
      <c r="F28" s="43">
        <v>23434214</v>
      </c>
      <c r="G28" s="44">
        <v>6797631</v>
      </c>
      <c r="H28" s="45">
        <v>42845934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14958000</v>
      </c>
      <c r="D29" s="43">
        <v>14958000</v>
      </c>
      <c r="E29" s="43">
        <v>2919634</v>
      </c>
      <c r="F29" s="43">
        <v>14396066</v>
      </c>
      <c r="G29" s="44">
        <v>17507971</v>
      </c>
      <c r="H29" s="45">
        <v>0</v>
      </c>
      <c r="I29" s="38">
        <f t="shared" si="0"/>
        <v>393.07776248666784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14265000</v>
      </c>
      <c r="D31" s="43">
        <v>0</v>
      </c>
      <c r="E31" s="43">
        <v>0</v>
      </c>
      <c r="F31" s="43">
        <v>0</v>
      </c>
      <c r="G31" s="44">
        <v>0</v>
      </c>
      <c r="H31" s="45">
        <v>60677722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45730000</v>
      </c>
      <c r="D32" s="43">
        <v>35730000</v>
      </c>
      <c r="E32" s="43">
        <v>31814394</v>
      </c>
      <c r="F32" s="43">
        <v>55251934</v>
      </c>
      <c r="G32" s="44">
        <v>25351934</v>
      </c>
      <c r="H32" s="45">
        <v>61290189</v>
      </c>
      <c r="I32" s="38">
        <f t="shared" si="0"/>
        <v>73.66961005134971</v>
      </c>
      <c r="J32" s="23">
        <f t="shared" si="1"/>
        <v>24.429236164346513</v>
      </c>
      <c r="K32" s="2"/>
    </row>
    <row r="33" spans="1:11" ht="13.5" thickBot="1">
      <c r="A33" s="9"/>
      <c r="B33" s="39" t="s">
        <v>38</v>
      </c>
      <c r="C33" s="59">
        <v>77953000</v>
      </c>
      <c r="D33" s="59">
        <v>60888000</v>
      </c>
      <c r="E33" s="59">
        <v>34734028</v>
      </c>
      <c r="F33" s="59">
        <v>93082214</v>
      </c>
      <c r="G33" s="60">
        <v>49657536</v>
      </c>
      <c r="H33" s="61">
        <v>164813845</v>
      </c>
      <c r="I33" s="40">
        <f t="shared" si="0"/>
        <v>167.98565948066835</v>
      </c>
      <c r="J33" s="41">
        <f t="shared" si="1"/>
        <v>68.04006741085882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136245010</v>
      </c>
      <c r="D10" s="43">
        <v>135779000</v>
      </c>
      <c r="E10" s="43">
        <v>132866474</v>
      </c>
      <c r="F10" s="43">
        <v>137852110</v>
      </c>
      <c r="G10" s="44">
        <v>139454080</v>
      </c>
      <c r="H10" s="45">
        <v>143088210</v>
      </c>
      <c r="I10" s="22">
        <f aca="true" t="shared" si="0" ref="I10:I33">IF($E10=0,0,(($F10/$E10)-1)*100)</f>
        <v>3.7523657021258705</v>
      </c>
      <c r="J10" s="23">
        <f aca="true" t="shared" si="1" ref="J10:J33">IF($E10=0,0,((($H10/$E10)^(1/3))-1)*100)</f>
        <v>2.501325211443972</v>
      </c>
      <c r="K10" s="2"/>
    </row>
    <row r="11" spans="1:11" ht="12.75">
      <c r="A11" s="9"/>
      <c r="B11" s="24" t="s">
        <v>19</v>
      </c>
      <c r="C11" s="46">
        <v>136245010</v>
      </c>
      <c r="D11" s="46">
        <v>135779000</v>
      </c>
      <c r="E11" s="46">
        <v>132866474</v>
      </c>
      <c r="F11" s="46">
        <v>137852110</v>
      </c>
      <c r="G11" s="47">
        <v>139454080</v>
      </c>
      <c r="H11" s="48">
        <v>143088210</v>
      </c>
      <c r="I11" s="25">
        <f t="shared" si="0"/>
        <v>3.7523657021258705</v>
      </c>
      <c r="J11" s="26">
        <f t="shared" si="1"/>
        <v>2.501325211443972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76174486</v>
      </c>
      <c r="D13" s="43">
        <v>70068446</v>
      </c>
      <c r="E13" s="43">
        <v>61779737</v>
      </c>
      <c r="F13" s="43">
        <v>80665280</v>
      </c>
      <c r="G13" s="44">
        <v>87400160</v>
      </c>
      <c r="H13" s="45">
        <v>87450240</v>
      </c>
      <c r="I13" s="22">
        <f t="shared" si="0"/>
        <v>30.569154090118577</v>
      </c>
      <c r="J13" s="23">
        <f t="shared" si="1"/>
        <v>12.280666905104077</v>
      </c>
      <c r="K13" s="2"/>
    </row>
    <row r="14" spans="1:11" ht="12.75">
      <c r="A14" s="5"/>
      <c r="B14" s="21" t="s">
        <v>22</v>
      </c>
      <c r="C14" s="43">
        <v>3000</v>
      </c>
      <c r="D14" s="43">
        <v>3000</v>
      </c>
      <c r="E14" s="43">
        <v>2665</v>
      </c>
      <c r="F14" s="43">
        <v>50000</v>
      </c>
      <c r="G14" s="44">
        <v>3000</v>
      </c>
      <c r="H14" s="45">
        <v>3000</v>
      </c>
      <c r="I14" s="22">
        <f t="shared" si="0"/>
        <v>1776.172607879925</v>
      </c>
      <c r="J14" s="23">
        <f t="shared" si="1"/>
        <v>4.025867724951215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73093634</v>
      </c>
      <c r="D17" s="43">
        <v>71821024</v>
      </c>
      <c r="E17" s="43">
        <v>39280652</v>
      </c>
      <c r="F17" s="43">
        <v>66638248</v>
      </c>
      <c r="G17" s="44">
        <v>62895498</v>
      </c>
      <c r="H17" s="45">
        <v>62924058</v>
      </c>
      <c r="I17" s="29">
        <f t="shared" si="0"/>
        <v>69.64649161118813</v>
      </c>
      <c r="J17" s="30">
        <f t="shared" si="1"/>
        <v>17.007224666946552</v>
      </c>
      <c r="K17" s="2"/>
    </row>
    <row r="18" spans="1:11" ht="12.75">
      <c r="A18" s="5"/>
      <c r="B18" s="24" t="s">
        <v>25</v>
      </c>
      <c r="C18" s="46">
        <v>149271120</v>
      </c>
      <c r="D18" s="46">
        <v>141892470</v>
      </c>
      <c r="E18" s="46">
        <v>101063054</v>
      </c>
      <c r="F18" s="46">
        <v>147353528</v>
      </c>
      <c r="G18" s="47">
        <v>150298658</v>
      </c>
      <c r="H18" s="48">
        <v>150377298</v>
      </c>
      <c r="I18" s="25">
        <f t="shared" si="0"/>
        <v>45.803557450381426</v>
      </c>
      <c r="J18" s="26">
        <f t="shared" si="1"/>
        <v>14.16420403285763</v>
      </c>
      <c r="K18" s="2"/>
    </row>
    <row r="19" spans="1:11" ht="23.25" customHeight="1">
      <c r="A19" s="31"/>
      <c r="B19" s="32" t="s">
        <v>26</v>
      </c>
      <c r="C19" s="52">
        <v>-13026110</v>
      </c>
      <c r="D19" s="52">
        <v>-6113470</v>
      </c>
      <c r="E19" s="52">
        <v>31803420</v>
      </c>
      <c r="F19" s="53">
        <v>-9501418</v>
      </c>
      <c r="G19" s="54">
        <v>-10844578</v>
      </c>
      <c r="H19" s="55">
        <v>-7289088</v>
      </c>
      <c r="I19" s="33">
        <f t="shared" si="0"/>
        <v>-129.87545993481206</v>
      </c>
      <c r="J19" s="34">
        <f t="shared" si="1"/>
        <v>-161.19742136274976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3454600</v>
      </c>
      <c r="D23" s="43">
        <v>1721280</v>
      </c>
      <c r="E23" s="43">
        <v>986676</v>
      </c>
      <c r="F23" s="43">
        <v>8740390</v>
      </c>
      <c r="G23" s="44">
        <v>200000</v>
      </c>
      <c r="H23" s="45">
        <v>0</v>
      </c>
      <c r="I23" s="38">
        <f t="shared" si="0"/>
        <v>785.8419582517463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70000</v>
      </c>
      <c r="D24" s="43">
        <v>70000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3524600</v>
      </c>
      <c r="D26" s="46">
        <v>1791280</v>
      </c>
      <c r="E26" s="46">
        <v>986676</v>
      </c>
      <c r="F26" s="46">
        <v>8740390</v>
      </c>
      <c r="G26" s="47">
        <v>200000</v>
      </c>
      <c r="H26" s="48">
        <v>0</v>
      </c>
      <c r="I26" s="25">
        <f t="shared" si="0"/>
        <v>785.8419582517463</v>
      </c>
      <c r="J26" s="26">
        <f t="shared" si="1"/>
        <v>-100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3524600</v>
      </c>
      <c r="D32" s="43">
        <v>1791280</v>
      </c>
      <c r="E32" s="43">
        <v>986676</v>
      </c>
      <c r="F32" s="43">
        <v>8740390</v>
      </c>
      <c r="G32" s="44">
        <v>200000</v>
      </c>
      <c r="H32" s="45">
        <v>0</v>
      </c>
      <c r="I32" s="38">
        <f t="shared" si="0"/>
        <v>785.8419582517463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3524600</v>
      </c>
      <c r="D33" s="59">
        <v>1791280</v>
      </c>
      <c r="E33" s="59">
        <v>986676</v>
      </c>
      <c r="F33" s="59">
        <v>8740390</v>
      </c>
      <c r="G33" s="60">
        <v>200000</v>
      </c>
      <c r="H33" s="61">
        <v>0</v>
      </c>
      <c r="I33" s="40">
        <f t="shared" si="0"/>
        <v>785.8419582517463</v>
      </c>
      <c r="J33" s="41">
        <f t="shared" si="1"/>
        <v>-100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135926253</v>
      </c>
      <c r="D8" s="43">
        <v>135926253</v>
      </c>
      <c r="E8" s="43">
        <v>114180579</v>
      </c>
      <c r="F8" s="43">
        <v>167690404</v>
      </c>
      <c r="G8" s="44">
        <v>175404174</v>
      </c>
      <c r="H8" s="45">
        <v>183472765</v>
      </c>
      <c r="I8" s="22">
        <f>IF($E8=0,0,(($F8/$E8)-1)*100)</f>
        <v>46.86420884238116</v>
      </c>
      <c r="J8" s="23">
        <f>IF($E8=0,0,((($H8/$E8)^(1/3))-1)*100)</f>
        <v>17.127746679258404</v>
      </c>
      <c r="K8" s="2"/>
    </row>
    <row r="9" spans="1:11" ht="12.75">
      <c r="A9" s="5"/>
      <c r="B9" s="21" t="s">
        <v>17</v>
      </c>
      <c r="C9" s="43">
        <v>311183490</v>
      </c>
      <c r="D9" s="43">
        <v>242016455</v>
      </c>
      <c r="E9" s="43">
        <v>216242140</v>
      </c>
      <c r="F9" s="43">
        <v>322690063</v>
      </c>
      <c r="G9" s="44">
        <v>337533208</v>
      </c>
      <c r="H9" s="45">
        <v>353060361</v>
      </c>
      <c r="I9" s="22">
        <f>IF($E9=0,0,(($F9/$E9)-1)*100)</f>
        <v>49.22626228171807</v>
      </c>
      <c r="J9" s="23">
        <f>IF($E9=0,0,((($H9/$E9)^(1/3))-1)*100)</f>
        <v>17.752339228791357</v>
      </c>
      <c r="K9" s="2"/>
    </row>
    <row r="10" spans="1:11" ht="12.75">
      <c r="A10" s="5"/>
      <c r="B10" s="21" t="s">
        <v>18</v>
      </c>
      <c r="C10" s="43">
        <v>89519668</v>
      </c>
      <c r="D10" s="43">
        <v>97060760</v>
      </c>
      <c r="E10" s="43">
        <v>84029379</v>
      </c>
      <c r="F10" s="43">
        <v>106309529</v>
      </c>
      <c r="G10" s="44">
        <v>114221474</v>
      </c>
      <c r="H10" s="45">
        <v>125385222</v>
      </c>
      <c r="I10" s="22">
        <f aca="true" t="shared" si="0" ref="I10:I33">IF($E10=0,0,(($F10/$E10)-1)*100)</f>
        <v>26.514714573815912</v>
      </c>
      <c r="J10" s="23">
        <f aca="true" t="shared" si="1" ref="J10:J33">IF($E10=0,0,((($H10/$E10)^(1/3))-1)*100)</f>
        <v>14.271624060879384</v>
      </c>
      <c r="K10" s="2"/>
    </row>
    <row r="11" spans="1:11" ht="12.75">
      <c r="A11" s="9"/>
      <c r="B11" s="24" t="s">
        <v>19</v>
      </c>
      <c r="C11" s="46">
        <v>536629411</v>
      </c>
      <c r="D11" s="46">
        <v>475003468</v>
      </c>
      <c r="E11" s="46">
        <v>414452098</v>
      </c>
      <c r="F11" s="46">
        <v>596689996</v>
      </c>
      <c r="G11" s="47">
        <v>627158856</v>
      </c>
      <c r="H11" s="48">
        <v>661918348</v>
      </c>
      <c r="I11" s="25">
        <f t="shared" si="0"/>
        <v>43.97079876767809</v>
      </c>
      <c r="J11" s="26">
        <f t="shared" si="1"/>
        <v>16.889820686594902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166006584</v>
      </c>
      <c r="D13" s="43">
        <v>162599111</v>
      </c>
      <c r="E13" s="43">
        <v>143371377</v>
      </c>
      <c r="F13" s="43">
        <v>167438512</v>
      </c>
      <c r="G13" s="44">
        <v>175140683</v>
      </c>
      <c r="H13" s="45">
        <v>183197155</v>
      </c>
      <c r="I13" s="22">
        <f t="shared" si="0"/>
        <v>16.78656891186865</v>
      </c>
      <c r="J13" s="23">
        <f t="shared" si="1"/>
        <v>8.51391261486889</v>
      </c>
      <c r="K13" s="2"/>
    </row>
    <row r="14" spans="1:11" ht="12.75">
      <c r="A14" s="5"/>
      <c r="B14" s="21" t="s">
        <v>22</v>
      </c>
      <c r="C14" s="43">
        <v>10495953</v>
      </c>
      <c r="D14" s="43">
        <v>10495953</v>
      </c>
      <c r="E14" s="43">
        <v>0</v>
      </c>
      <c r="F14" s="43">
        <v>10968271</v>
      </c>
      <c r="G14" s="44">
        <v>11472811</v>
      </c>
      <c r="H14" s="45">
        <v>12000561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150664785</v>
      </c>
      <c r="D16" s="43">
        <v>140664785</v>
      </c>
      <c r="E16" s="43">
        <v>100876829</v>
      </c>
      <c r="F16" s="43">
        <v>142294193</v>
      </c>
      <c r="G16" s="44">
        <v>143600318</v>
      </c>
      <c r="H16" s="45">
        <v>145416894</v>
      </c>
      <c r="I16" s="22">
        <f t="shared" si="0"/>
        <v>41.0573611507951</v>
      </c>
      <c r="J16" s="23">
        <f t="shared" si="1"/>
        <v>12.964282286482543</v>
      </c>
      <c r="K16" s="2"/>
    </row>
    <row r="17" spans="1:11" ht="12.75">
      <c r="A17" s="5"/>
      <c r="B17" s="21" t="s">
        <v>24</v>
      </c>
      <c r="C17" s="43">
        <v>201374254</v>
      </c>
      <c r="D17" s="43">
        <v>198522765</v>
      </c>
      <c r="E17" s="43">
        <v>111334743</v>
      </c>
      <c r="F17" s="43">
        <v>199273342</v>
      </c>
      <c r="G17" s="44">
        <v>204167972</v>
      </c>
      <c r="H17" s="45">
        <v>210470259</v>
      </c>
      <c r="I17" s="29">
        <f t="shared" si="0"/>
        <v>78.98576547664011</v>
      </c>
      <c r="J17" s="30">
        <f t="shared" si="1"/>
        <v>23.647880075458172</v>
      </c>
      <c r="K17" s="2"/>
    </row>
    <row r="18" spans="1:11" ht="12.75">
      <c r="A18" s="5"/>
      <c r="B18" s="24" t="s">
        <v>25</v>
      </c>
      <c r="C18" s="46">
        <v>528541576</v>
      </c>
      <c r="D18" s="46">
        <v>512282614</v>
      </c>
      <c r="E18" s="46">
        <v>355582949</v>
      </c>
      <c r="F18" s="46">
        <v>519974318</v>
      </c>
      <c r="G18" s="47">
        <v>534381784</v>
      </c>
      <c r="H18" s="48">
        <v>551084869</v>
      </c>
      <c r="I18" s="25">
        <f t="shared" si="0"/>
        <v>46.231510667852625</v>
      </c>
      <c r="J18" s="26">
        <f t="shared" si="1"/>
        <v>15.724643921708136</v>
      </c>
      <c r="K18" s="2"/>
    </row>
    <row r="19" spans="1:11" ht="23.25" customHeight="1">
      <c r="A19" s="31"/>
      <c r="B19" s="32" t="s">
        <v>26</v>
      </c>
      <c r="C19" s="52">
        <v>8087835</v>
      </c>
      <c r="D19" s="52">
        <v>-37279146</v>
      </c>
      <c r="E19" s="52">
        <v>58869149</v>
      </c>
      <c r="F19" s="53">
        <v>76715678</v>
      </c>
      <c r="G19" s="54">
        <v>92777072</v>
      </c>
      <c r="H19" s="55">
        <v>110833479</v>
      </c>
      <c r="I19" s="33">
        <f t="shared" si="0"/>
        <v>30.315588560656792</v>
      </c>
      <c r="J19" s="34">
        <f t="shared" si="1"/>
        <v>23.479369324195275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103724009</v>
      </c>
      <c r="D24" s="43">
        <v>70741334</v>
      </c>
      <c r="E24" s="43">
        <v>23727222</v>
      </c>
      <c r="F24" s="43">
        <v>49803000</v>
      </c>
      <c r="G24" s="44">
        <v>36580000</v>
      </c>
      <c r="H24" s="45">
        <v>32908000</v>
      </c>
      <c r="I24" s="38">
        <f t="shared" si="0"/>
        <v>109.89814989719405</v>
      </c>
      <c r="J24" s="23">
        <f t="shared" si="1"/>
        <v>11.519684385587393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103724009</v>
      </c>
      <c r="D26" s="46">
        <v>70741334</v>
      </c>
      <c r="E26" s="46">
        <v>23727222</v>
      </c>
      <c r="F26" s="46">
        <v>49803000</v>
      </c>
      <c r="G26" s="47">
        <v>36580000</v>
      </c>
      <c r="H26" s="48">
        <v>32908000</v>
      </c>
      <c r="I26" s="25">
        <f t="shared" si="0"/>
        <v>109.89814989719405</v>
      </c>
      <c r="J26" s="26">
        <f t="shared" si="1"/>
        <v>11.519684385587393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67409009</v>
      </c>
      <c r="D28" s="43">
        <v>46110044</v>
      </c>
      <c r="E28" s="43">
        <v>16133682</v>
      </c>
      <c r="F28" s="43">
        <v>26803000</v>
      </c>
      <c r="G28" s="44">
        <v>27441000</v>
      </c>
      <c r="H28" s="45">
        <v>37908000</v>
      </c>
      <c r="I28" s="38">
        <f t="shared" si="0"/>
        <v>66.1307071752127</v>
      </c>
      <c r="J28" s="23">
        <f t="shared" si="1"/>
        <v>32.94309742024175</v>
      </c>
      <c r="K28" s="2"/>
    </row>
    <row r="29" spans="1:11" ht="12.75">
      <c r="A29" s="9"/>
      <c r="B29" s="21" t="s">
        <v>35</v>
      </c>
      <c r="C29" s="43">
        <v>39500000</v>
      </c>
      <c r="D29" s="43">
        <v>21500000</v>
      </c>
      <c r="E29" s="43">
        <v>8424502</v>
      </c>
      <c r="F29" s="43">
        <v>42500000</v>
      </c>
      <c r="G29" s="44">
        <v>27139000</v>
      </c>
      <c r="H29" s="45">
        <v>20000000</v>
      </c>
      <c r="I29" s="38">
        <f t="shared" si="0"/>
        <v>404.4808583344155</v>
      </c>
      <c r="J29" s="23">
        <f t="shared" si="1"/>
        <v>33.401870564572135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12250</v>
      </c>
      <c r="E31" s="43">
        <v>2850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23578500</v>
      </c>
      <c r="D32" s="43">
        <v>22683478</v>
      </c>
      <c r="E32" s="43">
        <v>8014484</v>
      </c>
      <c r="F32" s="43">
        <v>0</v>
      </c>
      <c r="G32" s="44">
        <v>79804000</v>
      </c>
      <c r="H32" s="45">
        <v>129073000</v>
      </c>
      <c r="I32" s="38">
        <f t="shared" si="0"/>
        <v>-100</v>
      </c>
      <c r="J32" s="23">
        <f t="shared" si="1"/>
        <v>152.534051322909</v>
      </c>
      <c r="K32" s="2"/>
    </row>
    <row r="33" spans="1:11" ht="13.5" thickBot="1">
      <c r="A33" s="9"/>
      <c r="B33" s="39" t="s">
        <v>38</v>
      </c>
      <c r="C33" s="59">
        <v>130487509</v>
      </c>
      <c r="D33" s="59">
        <v>90305772</v>
      </c>
      <c r="E33" s="59">
        <v>32575518</v>
      </c>
      <c r="F33" s="59">
        <v>69303000</v>
      </c>
      <c r="G33" s="60">
        <v>134384000</v>
      </c>
      <c r="H33" s="61">
        <v>186981000</v>
      </c>
      <c r="I33" s="40">
        <f t="shared" si="0"/>
        <v>112.74565764387843</v>
      </c>
      <c r="J33" s="41">
        <f t="shared" si="1"/>
        <v>79.04768736907228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104032059</v>
      </c>
      <c r="D10" s="43">
        <v>106219180</v>
      </c>
      <c r="E10" s="43">
        <v>104899681</v>
      </c>
      <c r="F10" s="43">
        <v>107095207</v>
      </c>
      <c r="G10" s="44">
        <v>113007679</v>
      </c>
      <c r="H10" s="45">
        <v>115753021</v>
      </c>
      <c r="I10" s="22">
        <f aca="true" t="shared" si="0" ref="I10:I33">IF($E10=0,0,(($F10/$E10)-1)*100)</f>
        <v>2.0929768127702975</v>
      </c>
      <c r="J10" s="23">
        <f aca="true" t="shared" si="1" ref="J10:J33">IF($E10=0,0,((($H10/$E10)^(1/3))-1)*100)</f>
        <v>3.3362559548652415</v>
      </c>
      <c r="K10" s="2"/>
    </row>
    <row r="11" spans="1:11" ht="12.75">
      <c r="A11" s="9"/>
      <c r="B11" s="24" t="s">
        <v>19</v>
      </c>
      <c r="C11" s="46">
        <v>104032059</v>
      </c>
      <c r="D11" s="46">
        <v>106219180</v>
      </c>
      <c r="E11" s="46">
        <v>104899681</v>
      </c>
      <c r="F11" s="46">
        <v>107095207</v>
      </c>
      <c r="G11" s="47">
        <v>113007679</v>
      </c>
      <c r="H11" s="48">
        <v>115753021</v>
      </c>
      <c r="I11" s="25">
        <f t="shared" si="0"/>
        <v>2.0929768127702975</v>
      </c>
      <c r="J11" s="26">
        <f t="shared" si="1"/>
        <v>3.3362559548652415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64184314</v>
      </c>
      <c r="D13" s="43">
        <v>63299351</v>
      </c>
      <c r="E13" s="43">
        <v>62745325</v>
      </c>
      <c r="F13" s="43">
        <v>71343476</v>
      </c>
      <c r="G13" s="44">
        <v>74957682</v>
      </c>
      <c r="H13" s="45">
        <v>76895475</v>
      </c>
      <c r="I13" s="22">
        <f t="shared" si="0"/>
        <v>13.703253589012409</v>
      </c>
      <c r="J13" s="23">
        <f t="shared" si="1"/>
        <v>7.013804370524523</v>
      </c>
      <c r="K13" s="2"/>
    </row>
    <row r="14" spans="1:11" ht="12.75">
      <c r="A14" s="5"/>
      <c r="B14" s="21" t="s">
        <v>22</v>
      </c>
      <c r="C14" s="43">
        <v>229489</v>
      </c>
      <c r="D14" s="43">
        <v>229489</v>
      </c>
      <c r="E14" s="43">
        <v>0</v>
      </c>
      <c r="F14" s="43">
        <v>200000</v>
      </c>
      <c r="G14" s="44">
        <v>211800</v>
      </c>
      <c r="H14" s="45">
        <v>224932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37667256</v>
      </c>
      <c r="D17" s="43">
        <v>40953022</v>
      </c>
      <c r="E17" s="43">
        <v>41982149</v>
      </c>
      <c r="F17" s="43">
        <v>34933261</v>
      </c>
      <c r="G17" s="44">
        <v>37184533</v>
      </c>
      <c r="H17" s="45">
        <v>38066382</v>
      </c>
      <c r="I17" s="29">
        <f t="shared" si="0"/>
        <v>-16.79020290266704</v>
      </c>
      <c r="J17" s="30">
        <f t="shared" si="1"/>
        <v>-3.2110796937544483</v>
      </c>
      <c r="K17" s="2"/>
    </row>
    <row r="18" spans="1:11" ht="12.75">
      <c r="A18" s="5"/>
      <c r="B18" s="24" t="s">
        <v>25</v>
      </c>
      <c r="C18" s="46">
        <v>102081059</v>
      </c>
      <c r="D18" s="46">
        <v>104481862</v>
      </c>
      <c r="E18" s="46">
        <v>104727474</v>
      </c>
      <c r="F18" s="46">
        <v>106476737</v>
      </c>
      <c r="G18" s="47">
        <v>112354015</v>
      </c>
      <c r="H18" s="48">
        <v>115186789</v>
      </c>
      <c r="I18" s="25">
        <f t="shared" si="0"/>
        <v>1.6703000016977443</v>
      </c>
      <c r="J18" s="26">
        <f t="shared" si="1"/>
        <v>3.2239992447873567</v>
      </c>
      <c r="K18" s="2"/>
    </row>
    <row r="19" spans="1:11" ht="23.25" customHeight="1">
      <c r="A19" s="31"/>
      <c r="B19" s="32" t="s">
        <v>26</v>
      </c>
      <c r="C19" s="52">
        <v>1951000</v>
      </c>
      <c r="D19" s="52">
        <v>1737318</v>
      </c>
      <c r="E19" s="52">
        <v>172207</v>
      </c>
      <c r="F19" s="53">
        <v>618470</v>
      </c>
      <c r="G19" s="54">
        <v>653664</v>
      </c>
      <c r="H19" s="55">
        <v>566232</v>
      </c>
      <c r="I19" s="33">
        <f t="shared" si="0"/>
        <v>259.1433565418363</v>
      </c>
      <c r="J19" s="34">
        <f t="shared" si="1"/>
        <v>48.70122153608891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1621000</v>
      </c>
      <c r="D23" s="43">
        <v>1627318</v>
      </c>
      <c r="E23" s="43">
        <v>699080</v>
      </c>
      <c r="F23" s="43">
        <v>618470</v>
      </c>
      <c r="G23" s="44">
        <v>653665</v>
      </c>
      <c r="H23" s="45">
        <v>566232</v>
      </c>
      <c r="I23" s="38">
        <f t="shared" si="0"/>
        <v>-11.530869142301315</v>
      </c>
      <c r="J23" s="23">
        <f t="shared" si="1"/>
        <v>-6.784275951652862</v>
      </c>
      <c r="K23" s="2"/>
    </row>
    <row r="24" spans="1:11" ht="12.75">
      <c r="A24" s="9"/>
      <c r="B24" s="21" t="s">
        <v>30</v>
      </c>
      <c r="C24" s="43">
        <v>330000</v>
      </c>
      <c r="D24" s="43">
        <v>110000</v>
      </c>
      <c r="E24" s="43">
        <v>289881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1951000</v>
      </c>
      <c r="D26" s="46">
        <v>1737318</v>
      </c>
      <c r="E26" s="46">
        <v>988961</v>
      </c>
      <c r="F26" s="46">
        <v>618470</v>
      </c>
      <c r="G26" s="47">
        <v>653665</v>
      </c>
      <c r="H26" s="48">
        <v>566232</v>
      </c>
      <c r="I26" s="25">
        <f t="shared" si="0"/>
        <v>-37.46265019550822</v>
      </c>
      <c r="J26" s="26">
        <f t="shared" si="1"/>
        <v>-16.962981335742022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1951000</v>
      </c>
      <c r="D32" s="43">
        <v>1737318</v>
      </c>
      <c r="E32" s="43">
        <v>1040711</v>
      </c>
      <c r="F32" s="43">
        <v>618470</v>
      </c>
      <c r="G32" s="44">
        <v>653665</v>
      </c>
      <c r="H32" s="45">
        <v>566232</v>
      </c>
      <c r="I32" s="38">
        <f t="shared" si="0"/>
        <v>-40.5723587047701</v>
      </c>
      <c r="J32" s="23">
        <f t="shared" si="1"/>
        <v>-18.36280238218928</v>
      </c>
      <c r="K32" s="2"/>
    </row>
    <row r="33" spans="1:11" ht="13.5" thickBot="1">
      <c r="A33" s="9"/>
      <c r="B33" s="39" t="s">
        <v>38</v>
      </c>
      <c r="C33" s="59">
        <v>1951000</v>
      </c>
      <c r="D33" s="59">
        <v>1737318</v>
      </c>
      <c r="E33" s="59">
        <v>1040711</v>
      </c>
      <c r="F33" s="59">
        <v>618470</v>
      </c>
      <c r="G33" s="60">
        <v>653665</v>
      </c>
      <c r="H33" s="61">
        <v>566232</v>
      </c>
      <c r="I33" s="40">
        <f t="shared" si="0"/>
        <v>-40.5723587047701</v>
      </c>
      <c r="J33" s="41">
        <f t="shared" si="1"/>
        <v>-18.36280238218928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10187479</v>
      </c>
      <c r="D8" s="43">
        <v>10187479</v>
      </c>
      <c r="E8" s="43">
        <v>17212505</v>
      </c>
      <c r="F8" s="43">
        <v>19029390</v>
      </c>
      <c r="G8" s="44">
        <v>19904741</v>
      </c>
      <c r="H8" s="45">
        <v>20820358</v>
      </c>
      <c r="I8" s="22">
        <f>IF($E8=0,0,(($F8/$E8)-1)*100)</f>
        <v>10.555610586605502</v>
      </c>
      <c r="J8" s="23">
        <f>IF($E8=0,0,((($H8/$E8)^(1/3))-1)*100)</f>
        <v>6.548671181784371</v>
      </c>
      <c r="K8" s="2"/>
    </row>
    <row r="9" spans="1:11" ht="12.75">
      <c r="A9" s="5"/>
      <c r="B9" s="21" t="s">
        <v>17</v>
      </c>
      <c r="C9" s="43">
        <v>28582719</v>
      </c>
      <c r="D9" s="43">
        <v>26548169</v>
      </c>
      <c r="E9" s="43">
        <v>17492021</v>
      </c>
      <c r="F9" s="43">
        <v>26481103</v>
      </c>
      <c r="G9" s="44">
        <v>27699232</v>
      </c>
      <c r="H9" s="45">
        <v>28973399</v>
      </c>
      <c r="I9" s="22">
        <f>IF($E9=0,0,(($F9/$E9)-1)*100)</f>
        <v>51.38961358438798</v>
      </c>
      <c r="J9" s="23">
        <f>IF($E9=0,0,((($H9/$E9)^(1/3))-1)*100)</f>
        <v>18.318635455938193</v>
      </c>
      <c r="K9" s="2"/>
    </row>
    <row r="10" spans="1:11" ht="12.75">
      <c r="A10" s="5"/>
      <c r="B10" s="21" t="s">
        <v>18</v>
      </c>
      <c r="C10" s="43">
        <v>28524679</v>
      </c>
      <c r="D10" s="43">
        <v>28524673</v>
      </c>
      <c r="E10" s="43">
        <v>18415168</v>
      </c>
      <c r="F10" s="43">
        <v>28120442</v>
      </c>
      <c r="G10" s="44">
        <v>28904300</v>
      </c>
      <c r="H10" s="45">
        <v>30641272</v>
      </c>
      <c r="I10" s="22">
        <f aca="true" t="shared" si="0" ref="I10:I33">IF($E10=0,0,(($F10/$E10)-1)*100)</f>
        <v>52.70260906661291</v>
      </c>
      <c r="J10" s="23">
        <f aca="true" t="shared" si="1" ref="J10:J33">IF($E10=0,0,((($H10/$E10)^(1/3))-1)*100)</f>
        <v>18.49782205940642</v>
      </c>
      <c r="K10" s="2"/>
    </row>
    <row r="11" spans="1:11" ht="12.75">
      <c r="A11" s="9"/>
      <c r="B11" s="24" t="s">
        <v>19</v>
      </c>
      <c r="C11" s="46">
        <v>67294877</v>
      </c>
      <c r="D11" s="46">
        <v>65260321</v>
      </c>
      <c r="E11" s="46">
        <v>53119694</v>
      </c>
      <c r="F11" s="46">
        <v>73630935</v>
      </c>
      <c r="G11" s="47">
        <v>76508273</v>
      </c>
      <c r="H11" s="48">
        <v>80435029</v>
      </c>
      <c r="I11" s="25">
        <f t="shared" si="0"/>
        <v>38.61325142422696</v>
      </c>
      <c r="J11" s="26">
        <f t="shared" si="1"/>
        <v>14.832076810135387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27453874</v>
      </c>
      <c r="D13" s="43">
        <v>25142002</v>
      </c>
      <c r="E13" s="43">
        <v>22424743</v>
      </c>
      <c r="F13" s="43">
        <v>29767531</v>
      </c>
      <c r="G13" s="44">
        <v>31504836</v>
      </c>
      <c r="H13" s="45">
        <v>33343589</v>
      </c>
      <c r="I13" s="22">
        <f t="shared" si="0"/>
        <v>32.74413445897686</v>
      </c>
      <c r="J13" s="23">
        <f t="shared" si="1"/>
        <v>14.137482676995972</v>
      </c>
      <c r="K13" s="2"/>
    </row>
    <row r="14" spans="1:11" ht="12.75">
      <c r="A14" s="5"/>
      <c r="B14" s="21" t="s">
        <v>22</v>
      </c>
      <c r="C14" s="43">
        <v>7101804</v>
      </c>
      <c r="D14" s="43">
        <v>9784950</v>
      </c>
      <c r="E14" s="43">
        <v>0</v>
      </c>
      <c r="F14" s="43">
        <v>11556558</v>
      </c>
      <c r="G14" s="44">
        <v>12088159</v>
      </c>
      <c r="H14" s="45">
        <v>12644215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17006701</v>
      </c>
      <c r="D16" s="43">
        <v>15600000</v>
      </c>
      <c r="E16" s="43">
        <v>9996773</v>
      </c>
      <c r="F16" s="43">
        <v>17313100</v>
      </c>
      <c r="G16" s="44">
        <v>18260901</v>
      </c>
      <c r="H16" s="45">
        <v>19898100</v>
      </c>
      <c r="I16" s="22">
        <f t="shared" si="0"/>
        <v>73.18688740856673</v>
      </c>
      <c r="J16" s="23">
        <f t="shared" si="1"/>
        <v>25.791296368313898</v>
      </c>
      <c r="K16" s="2"/>
    </row>
    <row r="17" spans="1:11" ht="12.75">
      <c r="A17" s="5"/>
      <c r="B17" s="21" t="s">
        <v>24</v>
      </c>
      <c r="C17" s="43">
        <v>22170310</v>
      </c>
      <c r="D17" s="43">
        <v>21855021</v>
      </c>
      <c r="E17" s="43">
        <v>10061927</v>
      </c>
      <c r="F17" s="43">
        <v>28841889</v>
      </c>
      <c r="G17" s="44">
        <v>30101889</v>
      </c>
      <c r="H17" s="45">
        <v>31431301</v>
      </c>
      <c r="I17" s="29">
        <f t="shared" si="0"/>
        <v>186.64379099550214</v>
      </c>
      <c r="J17" s="30">
        <f t="shared" si="1"/>
        <v>46.18194358855088</v>
      </c>
      <c r="K17" s="2"/>
    </row>
    <row r="18" spans="1:11" ht="12.75">
      <c r="A18" s="5"/>
      <c r="B18" s="24" t="s">
        <v>25</v>
      </c>
      <c r="C18" s="46">
        <v>73732689</v>
      </c>
      <c r="D18" s="46">
        <v>72381973</v>
      </c>
      <c r="E18" s="46">
        <v>42483443</v>
      </c>
      <c r="F18" s="46">
        <v>87479078</v>
      </c>
      <c r="G18" s="47">
        <v>91955785</v>
      </c>
      <c r="H18" s="48">
        <v>97317205</v>
      </c>
      <c r="I18" s="25">
        <f t="shared" si="0"/>
        <v>105.91334369956785</v>
      </c>
      <c r="J18" s="26">
        <f t="shared" si="1"/>
        <v>31.822630509754536</v>
      </c>
      <c r="K18" s="2"/>
    </row>
    <row r="19" spans="1:11" ht="23.25" customHeight="1">
      <c r="A19" s="31"/>
      <c r="B19" s="32" t="s">
        <v>26</v>
      </c>
      <c r="C19" s="52">
        <v>-6437812</v>
      </c>
      <c r="D19" s="52">
        <v>-7121652</v>
      </c>
      <c r="E19" s="52">
        <v>10636251</v>
      </c>
      <c r="F19" s="53">
        <v>-13848143</v>
      </c>
      <c r="G19" s="54">
        <v>-15447512</v>
      </c>
      <c r="H19" s="55">
        <v>-16882176</v>
      </c>
      <c r="I19" s="33">
        <f t="shared" si="0"/>
        <v>-230.19759499846327</v>
      </c>
      <c r="J19" s="34">
        <f t="shared" si="1"/>
        <v>-216.64871223677576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834000</v>
      </c>
      <c r="D23" s="43">
        <v>10000</v>
      </c>
      <c r="E23" s="43">
        <v>77230</v>
      </c>
      <c r="F23" s="43">
        <v>0</v>
      </c>
      <c r="G23" s="44">
        <v>-10000000</v>
      </c>
      <c r="H23" s="45">
        <v>-20000000</v>
      </c>
      <c r="I23" s="38">
        <f t="shared" si="0"/>
        <v>-100</v>
      </c>
      <c r="J23" s="23">
        <f t="shared" si="1"/>
        <v>-737.4038078324983</v>
      </c>
      <c r="K23" s="2"/>
    </row>
    <row r="24" spans="1:11" ht="12.75">
      <c r="A24" s="9"/>
      <c r="B24" s="21" t="s">
        <v>30</v>
      </c>
      <c r="C24" s="43">
        <v>7341000</v>
      </c>
      <c r="D24" s="43">
        <v>-10000</v>
      </c>
      <c r="E24" s="43">
        <v>5246198</v>
      </c>
      <c r="F24" s="43">
        <v>17321000</v>
      </c>
      <c r="G24" s="44">
        <v>17538000</v>
      </c>
      <c r="H24" s="45">
        <v>27698000</v>
      </c>
      <c r="I24" s="38">
        <f t="shared" si="0"/>
        <v>230.1629103590829</v>
      </c>
      <c r="J24" s="23">
        <f t="shared" si="1"/>
        <v>74.1277190591474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8175000</v>
      </c>
      <c r="D26" s="46">
        <v>0</v>
      </c>
      <c r="E26" s="46">
        <v>5323428</v>
      </c>
      <c r="F26" s="46">
        <v>17321000</v>
      </c>
      <c r="G26" s="47">
        <v>7538000</v>
      </c>
      <c r="H26" s="48">
        <v>7698000</v>
      </c>
      <c r="I26" s="25">
        <f t="shared" si="0"/>
        <v>225.37304909543246</v>
      </c>
      <c r="J26" s="26">
        <f t="shared" si="1"/>
        <v>13.082527652914976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680825</v>
      </c>
      <c r="F28" s="43">
        <v>10000000</v>
      </c>
      <c r="G28" s="44">
        <v>10000000</v>
      </c>
      <c r="H28" s="45">
        <v>20000000</v>
      </c>
      <c r="I28" s="38">
        <f t="shared" si="0"/>
        <v>1368.8062277384056</v>
      </c>
      <c r="J28" s="23">
        <f t="shared" si="1"/>
        <v>208.55422696957865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1834262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8175000</v>
      </c>
      <c r="D32" s="43">
        <v>13623</v>
      </c>
      <c r="E32" s="43">
        <v>2820107</v>
      </c>
      <c r="F32" s="43">
        <v>7321000</v>
      </c>
      <c r="G32" s="44">
        <v>7538000</v>
      </c>
      <c r="H32" s="45">
        <v>7698000</v>
      </c>
      <c r="I32" s="38">
        <f t="shared" si="0"/>
        <v>159.6000790040945</v>
      </c>
      <c r="J32" s="23">
        <f t="shared" si="1"/>
        <v>39.756100184653654</v>
      </c>
      <c r="K32" s="2"/>
    </row>
    <row r="33" spans="1:11" ht="13.5" thickBot="1">
      <c r="A33" s="9"/>
      <c r="B33" s="39" t="s">
        <v>38</v>
      </c>
      <c r="C33" s="59">
        <v>8175000</v>
      </c>
      <c r="D33" s="59">
        <v>13623</v>
      </c>
      <c r="E33" s="59">
        <v>5335194</v>
      </c>
      <c r="F33" s="59">
        <v>17321000</v>
      </c>
      <c r="G33" s="60">
        <v>17538000</v>
      </c>
      <c r="H33" s="61">
        <v>27698000</v>
      </c>
      <c r="I33" s="40">
        <f t="shared" si="0"/>
        <v>224.65548581738548</v>
      </c>
      <c r="J33" s="41">
        <f t="shared" si="1"/>
        <v>73.15408096910632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48299939</v>
      </c>
      <c r="D8" s="43">
        <v>43233960</v>
      </c>
      <c r="E8" s="43">
        <v>51321997</v>
      </c>
      <c r="F8" s="43">
        <v>45289566</v>
      </c>
      <c r="G8" s="44">
        <v>49407905</v>
      </c>
      <c r="H8" s="45">
        <v>51680670</v>
      </c>
      <c r="I8" s="22">
        <f>IF($E8=0,0,(($F8/$E8)-1)*100)</f>
        <v>-11.754084705628276</v>
      </c>
      <c r="J8" s="23">
        <f>IF($E8=0,0,((($H8/$E8)^(1/3))-1)*100)</f>
        <v>0.2324154032355974</v>
      </c>
      <c r="K8" s="2"/>
    </row>
    <row r="9" spans="1:11" ht="12.75">
      <c r="A9" s="5"/>
      <c r="B9" s="21" t="s">
        <v>17</v>
      </c>
      <c r="C9" s="43">
        <v>156784850</v>
      </c>
      <c r="D9" s="43">
        <v>156804850</v>
      </c>
      <c r="E9" s="43">
        <v>143803211</v>
      </c>
      <c r="F9" s="43">
        <v>167133411</v>
      </c>
      <c r="G9" s="44">
        <v>171398674</v>
      </c>
      <c r="H9" s="45">
        <v>179283012</v>
      </c>
      <c r="I9" s="22">
        <f>IF($E9=0,0,(($F9/$E9)-1)*100)</f>
        <v>16.223698927001017</v>
      </c>
      <c r="J9" s="23">
        <f>IF($E9=0,0,((($H9/$E9)^(1/3))-1)*100)</f>
        <v>7.627565988007889</v>
      </c>
      <c r="K9" s="2"/>
    </row>
    <row r="10" spans="1:11" ht="12.75">
      <c r="A10" s="5"/>
      <c r="B10" s="21" t="s">
        <v>18</v>
      </c>
      <c r="C10" s="43">
        <v>75228411</v>
      </c>
      <c r="D10" s="43">
        <v>74666395</v>
      </c>
      <c r="E10" s="43">
        <v>72718564</v>
      </c>
      <c r="F10" s="43">
        <v>72390370</v>
      </c>
      <c r="G10" s="44">
        <v>74683998</v>
      </c>
      <c r="H10" s="45">
        <v>79255594</v>
      </c>
      <c r="I10" s="22">
        <f aca="true" t="shared" si="0" ref="I10:I33">IF($E10=0,0,(($F10/$E10)-1)*100)</f>
        <v>-0.45132079340840514</v>
      </c>
      <c r="J10" s="23">
        <f aca="true" t="shared" si="1" ref="J10:J33">IF($E10=0,0,((($H10/$E10)^(1/3))-1)*100)</f>
        <v>2.9109396665047305</v>
      </c>
      <c r="K10" s="2"/>
    </row>
    <row r="11" spans="1:11" ht="12.75">
      <c r="A11" s="9"/>
      <c r="B11" s="24" t="s">
        <v>19</v>
      </c>
      <c r="C11" s="46">
        <v>280313200</v>
      </c>
      <c r="D11" s="46">
        <v>274705205</v>
      </c>
      <c r="E11" s="46">
        <v>267843772</v>
      </c>
      <c r="F11" s="46">
        <v>284813347</v>
      </c>
      <c r="G11" s="47">
        <v>295490577</v>
      </c>
      <c r="H11" s="48">
        <v>310219276</v>
      </c>
      <c r="I11" s="25">
        <f t="shared" si="0"/>
        <v>6.335624260847106</v>
      </c>
      <c r="J11" s="26">
        <f t="shared" si="1"/>
        <v>5.017677419634681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95623016</v>
      </c>
      <c r="D13" s="43">
        <v>95773186</v>
      </c>
      <c r="E13" s="43">
        <v>92597764</v>
      </c>
      <c r="F13" s="43">
        <v>99403274</v>
      </c>
      <c r="G13" s="44">
        <v>104686802</v>
      </c>
      <c r="H13" s="45">
        <v>109502396</v>
      </c>
      <c r="I13" s="22">
        <f t="shared" si="0"/>
        <v>7.349540319353709</v>
      </c>
      <c r="J13" s="23">
        <f t="shared" si="1"/>
        <v>5.748538544692328</v>
      </c>
      <c r="K13" s="2"/>
    </row>
    <row r="14" spans="1:11" ht="12.75">
      <c r="A14" s="5"/>
      <c r="B14" s="21" t="s">
        <v>22</v>
      </c>
      <c r="C14" s="43">
        <v>19601186</v>
      </c>
      <c r="D14" s="43">
        <v>19601186</v>
      </c>
      <c r="E14" s="43">
        <v>0</v>
      </c>
      <c r="F14" s="43">
        <v>20483238</v>
      </c>
      <c r="G14" s="44">
        <v>21425467</v>
      </c>
      <c r="H14" s="45">
        <v>22411039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115446012</v>
      </c>
      <c r="D16" s="43">
        <v>105446012</v>
      </c>
      <c r="E16" s="43">
        <v>86785992</v>
      </c>
      <c r="F16" s="43">
        <v>108146838</v>
      </c>
      <c r="G16" s="44">
        <v>128761294</v>
      </c>
      <c r="H16" s="45">
        <v>138950787</v>
      </c>
      <c r="I16" s="22">
        <f t="shared" si="0"/>
        <v>24.613241731453627</v>
      </c>
      <c r="J16" s="23">
        <f t="shared" si="1"/>
        <v>16.98687128903582</v>
      </c>
      <c r="K16" s="2"/>
    </row>
    <row r="17" spans="1:11" ht="12.75">
      <c r="A17" s="5"/>
      <c r="B17" s="21" t="s">
        <v>24</v>
      </c>
      <c r="C17" s="43">
        <v>117622458</v>
      </c>
      <c r="D17" s="43">
        <v>103843317</v>
      </c>
      <c r="E17" s="43">
        <v>61778005</v>
      </c>
      <c r="F17" s="43">
        <v>105988251</v>
      </c>
      <c r="G17" s="44">
        <v>108154998</v>
      </c>
      <c r="H17" s="45">
        <v>113064169</v>
      </c>
      <c r="I17" s="29">
        <f t="shared" si="0"/>
        <v>71.5630846285826</v>
      </c>
      <c r="J17" s="30">
        <f t="shared" si="1"/>
        <v>22.319877799530264</v>
      </c>
      <c r="K17" s="2"/>
    </row>
    <row r="18" spans="1:11" ht="12.75">
      <c r="A18" s="5"/>
      <c r="B18" s="24" t="s">
        <v>25</v>
      </c>
      <c r="C18" s="46">
        <v>348292672</v>
      </c>
      <c r="D18" s="46">
        <v>324663701</v>
      </c>
      <c r="E18" s="46">
        <v>241161761</v>
      </c>
      <c r="F18" s="46">
        <v>334021601</v>
      </c>
      <c r="G18" s="47">
        <v>363028561</v>
      </c>
      <c r="H18" s="48">
        <v>383928391</v>
      </c>
      <c r="I18" s="25">
        <f t="shared" si="0"/>
        <v>38.50520895806528</v>
      </c>
      <c r="J18" s="26">
        <f t="shared" si="1"/>
        <v>16.765334404928534</v>
      </c>
      <c r="K18" s="2"/>
    </row>
    <row r="19" spans="1:11" ht="23.25" customHeight="1">
      <c r="A19" s="31"/>
      <c r="B19" s="32" t="s">
        <v>26</v>
      </c>
      <c r="C19" s="52">
        <v>-67979472</v>
      </c>
      <c r="D19" s="52">
        <v>-49958496</v>
      </c>
      <c r="E19" s="52">
        <v>26682011</v>
      </c>
      <c r="F19" s="53">
        <v>-49208254</v>
      </c>
      <c r="G19" s="54">
        <v>-67537984</v>
      </c>
      <c r="H19" s="55">
        <v>-73709115</v>
      </c>
      <c r="I19" s="33">
        <f t="shared" si="0"/>
        <v>-284.4248321462726</v>
      </c>
      <c r="J19" s="34">
        <f t="shared" si="1"/>
        <v>-240.3139592459976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1473000</v>
      </c>
      <c r="D23" s="43">
        <v>1323000</v>
      </c>
      <c r="E23" s="43">
        <v>445514</v>
      </c>
      <c r="F23" s="43">
        <v>1400000</v>
      </c>
      <c r="G23" s="44">
        <v>0</v>
      </c>
      <c r="H23" s="45">
        <v>0</v>
      </c>
      <c r="I23" s="38">
        <f t="shared" si="0"/>
        <v>214.24377236181132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27535653</v>
      </c>
      <c r="D24" s="43">
        <v>26042391</v>
      </c>
      <c r="E24" s="43">
        <v>12080590</v>
      </c>
      <c r="F24" s="43">
        <v>42851304</v>
      </c>
      <c r="G24" s="44">
        <v>19406087</v>
      </c>
      <c r="H24" s="45">
        <v>20973914</v>
      </c>
      <c r="I24" s="38">
        <f t="shared" si="0"/>
        <v>254.71201323776404</v>
      </c>
      <c r="J24" s="23">
        <f t="shared" si="1"/>
        <v>20.188739164865545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29008653</v>
      </c>
      <c r="D26" s="46">
        <v>27365391</v>
      </c>
      <c r="E26" s="46">
        <v>12526104</v>
      </c>
      <c r="F26" s="46">
        <v>44251304</v>
      </c>
      <c r="G26" s="47">
        <v>19406087</v>
      </c>
      <c r="H26" s="48">
        <v>20973914</v>
      </c>
      <c r="I26" s="25">
        <f t="shared" si="0"/>
        <v>253.27268558523866</v>
      </c>
      <c r="J26" s="26">
        <f t="shared" si="1"/>
        <v>18.74659261699354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4282609</v>
      </c>
      <c r="D28" s="43">
        <v>2335000</v>
      </c>
      <c r="E28" s="43">
        <v>4548943</v>
      </c>
      <c r="F28" s="43">
        <v>6260351</v>
      </c>
      <c r="G28" s="44">
        <v>6956522</v>
      </c>
      <c r="H28" s="45">
        <v>6000000</v>
      </c>
      <c r="I28" s="38">
        <f t="shared" si="0"/>
        <v>37.62210254118374</v>
      </c>
      <c r="J28" s="23">
        <f t="shared" si="1"/>
        <v>9.668082933721767</v>
      </c>
      <c r="K28" s="2"/>
    </row>
    <row r="29" spans="1:11" ht="12.75">
      <c r="A29" s="9"/>
      <c r="B29" s="21" t="s">
        <v>35</v>
      </c>
      <c r="C29" s="43">
        <v>3956522</v>
      </c>
      <c r="D29" s="43">
        <v>300000</v>
      </c>
      <c r="E29" s="43">
        <v>739546</v>
      </c>
      <c r="F29" s="43">
        <v>713615</v>
      </c>
      <c r="G29" s="44">
        <v>1000000</v>
      </c>
      <c r="H29" s="45">
        <v>7000000</v>
      </c>
      <c r="I29" s="38">
        <f t="shared" si="0"/>
        <v>-3.50634037639308</v>
      </c>
      <c r="J29" s="23">
        <f t="shared" si="1"/>
        <v>111.53275021785949</v>
      </c>
      <c r="K29" s="2"/>
    </row>
    <row r="30" spans="1:11" ht="12.75">
      <c r="A30" s="9"/>
      <c r="B30" s="21" t="s">
        <v>36</v>
      </c>
      <c r="C30" s="43">
        <v>1120000</v>
      </c>
      <c r="D30" s="43">
        <v>1120000</v>
      </c>
      <c r="E30" s="43">
        <v>121845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5559131</v>
      </c>
      <c r="D31" s="43">
        <v>9530024</v>
      </c>
      <c r="E31" s="43">
        <v>4481228</v>
      </c>
      <c r="F31" s="43">
        <v>5838669</v>
      </c>
      <c r="G31" s="44">
        <v>3224783</v>
      </c>
      <c r="H31" s="45">
        <v>1973914</v>
      </c>
      <c r="I31" s="38">
        <f t="shared" si="0"/>
        <v>30.291719144841544</v>
      </c>
      <c r="J31" s="23">
        <f t="shared" si="1"/>
        <v>-23.913011453524867</v>
      </c>
      <c r="K31" s="2"/>
    </row>
    <row r="32" spans="1:11" ht="12.75">
      <c r="A32" s="9"/>
      <c r="B32" s="21" t="s">
        <v>31</v>
      </c>
      <c r="C32" s="43">
        <v>14090391</v>
      </c>
      <c r="D32" s="43">
        <v>14080367</v>
      </c>
      <c r="E32" s="43">
        <v>2634542</v>
      </c>
      <c r="F32" s="43">
        <v>31438669</v>
      </c>
      <c r="G32" s="44">
        <v>8224782</v>
      </c>
      <c r="H32" s="45">
        <v>6000000</v>
      </c>
      <c r="I32" s="38">
        <f t="shared" si="0"/>
        <v>1093.3257848992348</v>
      </c>
      <c r="J32" s="23">
        <f t="shared" si="1"/>
        <v>31.567525902694605</v>
      </c>
      <c r="K32" s="2"/>
    </row>
    <row r="33" spans="1:11" ht="13.5" thickBot="1">
      <c r="A33" s="9"/>
      <c r="B33" s="39" t="s">
        <v>38</v>
      </c>
      <c r="C33" s="59">
        <v>29008653</v>
      </c>
      <c r="D33" s="59">
        <v>27365391</v>
      </c>
      <c r="E33" s="59">
        <v>12526104</v>
      </c>
      <c r="F33" s="59">
        <v>44251304</v>
      </c>
      <c r="G33" s="60">
        <v>19406087</v>
      </c>
      <c r="H33" s="61">
        <v>20973914</v>
      </c>
      <c r="I33" s="40">
        <f t="shared" si="0"/>
        <v>253.27268558523866</v>
      </c>
      <c r="J33" s="41">
        <f t="shared" si="1"/>
        <v>18.74659261699354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10389049</v>
      </c>
      <c r="D8" s="43">
        <v>11297000</v>
      </c>
      <c r="E8" s="43">
        <v>22441075</v>
      </c>
      <c r="F8" s="43">
        <v>11788157</v>
      </c>
      <c r="G8" s="44">
        <v>12301908</v>
      </c>
      <c r="H8" s="45">
        <v>12867796</v>
      </c>
      <c r="I8" s="22">
        <f>IF($E8=0,0,(($F8/$E8)-1)*100)</f>
        <v>-47.47062250805721</v>
      </c>
      <c r="J8" s="23">
        <f>IF($E8=0,0,((($H8/$E8)^(1/3))-1)*100)</f>
        <v>-16.921846241975135</v>
      </c>
      <c r="K8" s="2"/>
    </row>
    <row r="9" spans="1:11" ht="12.75">
      <c r="A9" s="5"/>
      <c r="B9" s="21" t="s">
        <v>17</v>
      </c>
      <c r="C9" s="43">
        <v>17640574</v>
      </c>
      <c r="D9" s="43">
        <v>17640574</v>
      </c>
      <c r="E9" s="43">
        <v>18531999</v>
      </c>
      <c r="F9" s="43">
        <v>18452040</v>
      </c>
      <c r="G9" s="44">
        <v>19300834</v>
      </c>
      <c r="H9" s="45">
        <v>20188672</v>
      </c>
      <c r="I9" s="22">
        <f>IF($E9=0,0,(($F9/$E9)-1)*100)</f>
        <v>-0.4314645171306086</v>
      </c>
      <c r="J9" s="23">
        <f>IF($E9=0,0,((($H9/$E9)^(1/3))-1)*100)</f>
        <v>2.8952108324933556</v>
      </c>
      <c r="K9" s="2"/>
    </row>
    <row r="10" spans="1:11" ht="12.75">
      <c r="A10" s="5"/>
      <c r="B10" s="21" t="s">
        <v>18</v>
      </c>
      <c r="C10" s="43">
        <v>33872262</v>
      </c>
      <c r="D10" s="43">
        <v>34053299</v>
      </c>
      <c r="E10" s="43">
        <v>30782451</v>
      </c>
      <c r="F10" s="43">
        <v>36887814</v>
      </c>
      <c r="G10" s="44">
        <v>38170022</v>
      </c>
      <c r="H10" s="45">
        <v>38984635</v>
      </c>
      <c r="I10" s="22">
        <f aca="true" t="shared" si="0" ref="I10:I33">IF($E10=0,0,(($F10/$E10)-1)*100)</f>
        <v>19.833907962689512</v>
      </c>
      <c r="J10" s="23">
        <f aca="true" t="shared" si="1" ref="J10:J33">IF($E10=0,0,((($H10/$E10)^(1/3))-1)*100)</f>
        <v>8.192400948038237</v>
      </c>
      <c r="K10" s="2"/>
    </row>
    <row r="11" spans="1:11" ht="12.75">
      <c r="A11" s="9"/>
      <c r="B11" s="24" t="s">
        <v>19</v>
      </c>
      <c r="C11" s="46">
        <v>61901885</v>
      </c>
      <c r="D11" s="46">
        <v>62990873</v>
      </c>
      <c r="E11" s="46">
        <v>71755525</v>
      </c>
      <c r="F11" s="46">
        <v>67128011</v>
      </c>
      <c r="G11" s="47">
        <v>69772764</v>
      </c>
      <c r="H11" s="48">
        <v>72041103</v>
      </c>
      <c r="I11" s="25">
        <f t="shared" si="0"/>
        <v>-6.449000268620431</v>
      </c>
      <c r="J11" s="26">
        <f t="shared" si="1"/>
        <v>0.1324868854164496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25329748</v>
      </c>
      <c r="D13" s="43">
        <v>24529889</v>
      </c>
      <c r="E13" s="43">
        <v>28542868</v>
      </c>
      <c r="F13" s="43">
        <v>25450599</v>
      </c>
      <c r="G13" s="44">
        <v>27041262</v>
      </c>
      <c r="H13" s="45">
        <v>28731348</v>
      </c>
      <c r="I13" s="22">
        <f t="shared" si="0"/>
        <v>-10.833771154321282</v>
      </c>
      <c r="J13" s="23">
        <f t="shared" si="1"/>
        <v>0.2196306337518772</v>
      </c>
      <c r="K13" s="2"/>
    </row>
    <row r="14" spans="1:11" ht="12.75">
      <c r="A14" s="5"/>
      <c r="B14" s="21" t="s">
        <v>22</v>
      </c>
      <c r="C14" s="43">
        <v>8131475</v>
      </c>
      <c r="D14" s="43">
        <v>8131475</v>
      </c>
      <c r="E14" s="43">
        <v>0</v>
      </c>
      <c r="F14" s="43">
        <v>6848750</v>
      </c>
      <c r="G14" s="44">
        <v>7157380</v>
      </c>
      <c r="H14" s="45">
        <v>7486619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12032382</v>
      </c>
      <c r="D16" s="43">
        <v>11014000</v>
      </c>
      <c r="E16" s="43">
        <v>6405726</v>
      </c>
      <c r="F16" s="43">
        <v>11897577</v>
      </c>
      <c r="G16" s="44">
        <v>12514716</v>
      </c>
      <c r="H16" s="45">
        <v>13617023</v>
      </c>
      <c r="I16" s="22">
        <f t="shared" si="0"/>
        <v>85.73346721355237</v>
      </c>
      <c r="J16" s="23">
        <f t="shared" si="1"/>
        <v>28.579363323068584</v>
      </c>
      <c r="K16" s="2"/>
    </row>
    <row r="17" spans="1:11" ht="12.75">
      <c r="A17" s="5"/>
      <c r="B17" s="21" t="s">
        <v>24</v>
      </c>
      <c r="C17" s="43">
        <v>34243868</v>
      </c>
      <c r="D17" s="43">
        <v>33030839</v>
      </c>
      <c r="E17" s="43">
        <v>9410722</v>
      </c>
      <c r="F17" s="43">
        <v>29641775</v>
      </c>
      <c r="G17" s="44">
        <v>30340987</v>
      </c>
      <c r="H17" s="45">
        <v>30666703</v>
      </c>
      <c r="I17" s="29">
        <f t="shared" si="0"/>
        <v>214.97875508382887</v>
      </c>
      <c r="J17" s="30">
        <f t="shared" si="1"/>
        <v>48.25683151509325</v>
      </c>
      <c r="K17" s="2"/>
    </row>
    <row r="18" spans="1:11" ht="12.75">
      <c r="A18" s="5"/>
      <c r="B18" s="24" t="s">
        <v>25</v>
      </c>
      <c r="C18" s="46">
        <v>79737473</v>
      </c>
      <c r="D18" s="46">
        <v>76706203</v>
      </c>
      <c r="E18" s="46">
        <v>44359316</v>
      </c>
      <c r="F18" s="46">
        <v>73838701</v>
      </c>
      <c r="G18" s="47">
        <v>77054345</v>
      </c>
      <c r="H18" s="48">
        <v>80501693</v>
      </c>
      <c r="I18" s="25">
        <f t="shared" si="0"/>
        <v>66.45590522631142</v>
      </c>
      <c r="J18" s="26">
        <f t="shared" si="1"/>
        <v>21.975720185266812</v>
      </c>
      <c r="K18" s="2"/>
    </row>
    <row r="19" spans="1:11" ht="23.25" customHeight="1">
      <c r="A19" s="31"/>
      <c r="B19" s="32" t="s">
        <v>26</v>
      </c>
      <c r="C19" s="52">
        <v>-17835588</v>
      </c>
      <c r="D19" s="52">
        <v>-13715330</v>
      </c>
      <c r="E19" s="52">
        <v>27396209</v>
      </c>
      <c r="F19" s="53">
        <v>-6710690</v>
      </c>
      <c r="G19" s="54">
        <v>-7281581</v>
      </c>
      <c r="H19" s="55">
        <v>-8460590</v>
      </c>
      <c r="I19" s="33">
        <f t="shared" si="0"/>
        <v>-124.49495840829657</v>
      </c>
      <c r="J19" s="34">
        <f t="shared" si="1"/>
        <v>-167.5932600256306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4833000</v>
      </c>
      <c r="D23" s="43">
        <v>250000</v>
      </c>
      <c r="E23" s="43">
        <v>9760878</v>
      </c>
      <c r="F23" s="43">
        <v>5635575</v>
      </c>
      <c r="G23" s="44">
        <v>1000000</v>
      </c>
      <c r="H23" s="45">
        <v>2000000</v>
      </c>
      <c r="I23" s="38">
        <f t="shared" si="0"/>
        <v>-42.26364677439878</v>
      </c>
      <c r="J23" s="23">
        <f t="shared" si="1"/>
        <v>-41.04594209252795</v>
      </c>
      <c r="K23" s="2"/>
    </row>
    <row r="24" spans="1:11" ht="12.75">
      <c r="A24" s="9"/>
      <c r="B24" s="21" t="s">
        <v>30</v>
      </c>
      <c r="C24" s="43">
        <v>2720000</v>
      </c>
      <c r="D24" s="43">
        <v>10053000</v>
      </c>
      <c r="E24" s="43">
        <v>356597</v>
      </c>
      <c r="F24" s="43">
        <v>13898425</v>
      </c>
      <c r="G24" s="44">
        <v>12772000</v>
      </c>
      <c r="H24" s="45">
        <v>19945000</v>
      </c>
      <c r="I24" s="38">
        <f t="shared" si="0"/>
        <v>3797.515963398458</v>
      </c>
      <c r="J24" s="23">
        <f t="shared" si="1"/>
        <v>282.4301452914125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7553000</v>
      </c>
      <c r="D26" s="46">
        <v>10303000</v>
      </c>
      <c r="E26" s="46">
        <v>10117475</v>
      </c>
      <c r="F26" s="46">
        <v>19534000</v>
      </c>
      <c r="G26" s="47">
        <v>13772000</v>
      </c>
      <c r="H26" s="48">
        <v>21945000</v>
      </c>
      <c r="I26" s="25">
        <f t="shared" si="0"/>
        <v>93.07188799576969</v>
      </c>
      <c r="J26" s="26">
        <f t="shared" si="1"/>
        <v>29.44575565060481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4833000</v>
      </c>
      <c r="D28" s="43">
        <v>7333000</v>
      </c>
      <c r="E28" s="43">
        <v>6267034</v>
      </c>
      <c r="F28" s="43">
        <v>4281955</v>
      </c>
      <c r="G28" s="44">
        <v>0</v>
      </c>
      <c r="H28" s="45">
        <v>0</v>
      </c>
      <c r="I28" s="38">
        <f t="shared" si="0"/>
        <v>-31.67493586280209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1000000</v>
      </c>
      <c r="H29" s="45">
        <v>2000000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269640</v>
      </c>
      <c r="F31" s="43">
        <v>0</v>
      </c>
      <c r="G31" s="44">
        <v>7772000</v>
      </c>
      <c r="H31" s="45">
        <v>7945000</v>
      </c>
      <c r="I31" s="38">
        <f t="shared" si="0"/>
        <v>-100</v>
      </c>
      <c r="J31" s="23">
        <f t="shared" si="1"/>
        <v>208.8658273747911</v>
      </c>
      <c r="K31" s="2"/>
    </row>
    <row r="32" spans="1:11" ht="12.75">
      <c r="A32" s="9"/>
      <c r="B32" s="21" t="s">
        <v>31</v>
      </c>
      <c r="C32" s="43">
        <v>2720000</v>
      </c>
      <c r="D32" s="43">
        <v>2970000</v>
      </c>
      <c r="E32" s="43">
        <v>3580801</v>
      </c>
      <c r="F32" s="43">
        <v>15252045</v>
      </c>
      <c r="G32" s="44">
        <v>5000000</v>
      </c>
      <c r="H32" s="45">
        <v>12000000</v>
      </c>
      <c r="I32" s="38">
        <f t="shared" si="0"/>
        <v>325.9394755530956</v>
      </c>
      <c r="J32" s="23">
        <f t="shared" si="1"/>
        <v>49.64665717825885</v>
      </c>
      <c r="K32" s="2"/>
    </row>
    <row r="33" spans="1:11" ht="13.5" thickBot="1">
      <c r="A33" s="9"/>
      <c r="B33" s="39" t="s">
        <v>38</v>
      </c>
      <c r="C33" s="59">
        <v>7553000</v>
      </c>
      <c r="D33" s="59">
        <v>10303000</v>
      </c>
      <c r="E33" s="59">
        <v>10117475</v>
      </c>
      <c r="F33" s="59">
        <v>19534000</v>
      </c>
      <c r="G33" s="60">
        <v>13772000</v>
      </c>
      <c r="H33" s="61">
        <v>21945000</v>
      </c>
      <c r="I33" s="40">
        <f t="shared" si="0"/>
        <v>93.07188799576969</v>
      </c>
      <c r="J33" s="41">
        <f t="shared" si="1"/>
        <v>29.44575565060481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15966632</v>
      </c>
      <c r="D8" s="43">
        <v>15966632</v>
      </c>
      <c r="E8" s="43">
        <v>13681831</v>
      </c>
      <c r="F8" s="43">
        <v>15511660</v>
      </c>
      <c r="G8" s="44">
        <v>16225195</v>
      </c>
      <c r="H8" s="45">
        <v>16971554</v>
      </c>
      <c r="I8" s="22">
        <f>IF($E8=0,0,(($F8/$E8)-1)*100)</f>
        <v>13.374152918567695</v>
      </c>
      <c r="J8" s="23">
        <f>IF($E8=0,0,((($H8/$E8)^(1/3))-1)*100)</f>
        <v>7.446546929457454</v>
      </c>
      <c r="K8" s="2"/>
    </row>
    <row r="9" spans="1:11" ht="12.75">
      <c r="A9" s="5"/>
      <c r="B9" s="21" t="s">
        <v>17</v>
      </c>
      <c r="C9" s="43">
        <v>58258561</v>
      </c>
      <c r="D9" s="43">
        <v>52212496</v>
      </c>
      <c r="E9" s="43">
        <v>53040025</v>
      </c>
      <c r="F9" s="43">
        <v>56464407</v>
      </c>
      <c r="G9" s="44">
        <v>59400697</v>
      </c>
      <c r="H9" s="45">
        <v>62133137</v>
      </c>
      <c r="I9" s="22">
        <f>IF($E9=0,0,(($F9/$E9)-1)*100)</f>
        <v>6.456222447104798</v>
      </c>
      <c r="J9" s="23">
        <f>IF($E9=0,0,((($H9/$E9)^(1/3))-1)*100)</f>
        <v>5.415996933191591</v>
      </c>
      <c r="K9" s="2"/>
    </row>
    <row r="10" spans="1:11" ht="12.75">
      <c r="A10" s="5"/>
      <c r="B10" s="21" t="s">
        <v>18</v>
      </c>
      <c r="C10" s="43">
        <v>35622441</v>
      </c>
      <c r="D10" s="43">
        <v>33552735</v>
      </c>
      <c r="E10" s="43">
        <v>1714844</v>
      </c>
      <c r="F10" s="43">
        <v>34279050</v>
      </c>
      <c r="G10" s="44">
        <v>37714837</v>
      </c>
      <c r="H10" s="45">
        <v>40691183</v>
      </c>
      <c r="I10" s="22">
        <f aca="true" t="shared" si="0" ref="I10:I33">IF($E10=0,0,(($F10/$E10)-1)*100)</f>
        <v>1898.960255276865</v>
      </c>
      <c r="J10" s="23">
        <f aca="true" t="shared" si="1" ref="J10:J33">IF($E10=0,0,((($H10/$E10)^(1/3))-1)*100)</f>
        <v>187.3592838341294</v>
      </c>
      <c r="K10" s="2"/>
    </row>
    <row r="11" spans="1:11" ht="12.75">
      <c r="A11" s="9"/>
      <c r="B11" s="24" t="s">
        <v>19</v>
      </c>
      <c r="C11" s="46">
        <v>109847634</v>
      </c>
      <c r="D11" s="46">
        <v>101731863</v>
      </c>
      <c r="E11" s="46">
        <v>68436700</v>
      </c>
      <c r="F11" s="46">
        <v>106255117</v>
      </c>
      <c r="G11" s="47">
        <v>113340729</v>
      </c>
      <c r="H11" s="48">
        <v>119795874</v>
      </c>
      <c r="I11" s="25">
        <f t="shared" si="0"/>
        <v>55.26043336396991</v>
      </c>
      <c r="J11" s="26">
        <f t="shared" si="1"/>
        <v>20.517727379278018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42071737</v>
      </c>
      <c r="D13" s="43">
        <v>40229546</v>
      </c>
      <c r="E13" s="43">
        <v>38784334</v>
      </c>
      <c r="F13" s="43">
        <v>43845925</v>
      </c>
      <c r="G13" s="44">
        <v>45562551</v>
      </c>
      <c r="H13" s="45">
        <v>48374696</v>
      </c>
      <c r="I13" s="22">
        <f t="shared" si="0"/>
        <v>13.050606979611912</v>
      </c>
      <c r="J13" s="23">
        <f t="shared" si="1"/>
        <v>7.64337439725673</v>
      </c>
      <c r="K13" s="2"/>
    </row>
    <row r="14" spans="1:11" ht="12.75">
      <c r="A14" s="5"/>
      <c r="B14" s="21" t="s">
        <v>22</v>
      </c>
      <c r="C14" s="43">
        <v>9512098</v>
      </c>
      <c r="D14" s="43">
        <v>9512098</v>
      </c>
      <c r="E14" s="43">
        <v>0</v>
      </c>
      <c r="F14" s="43">
        <v>10903660</v>
      </c>
      <c r="G14" s="44">
        <v>11456069</v>
      </c>
      <c r="H14" s="45">
        <v>11983051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29023685</v>
      </c>
      <c r="D16" s="43">
        <v>25589858</v>
      </c>
      <c r="E16" s="43">
        <v>18031083</v>
      </c>
      <c r="F16" s="43">
        <v>27355558</v>
      </c>
      <c r="G16" s="44">
        <v>28778047</v>
      </c>
      <c r="H16" s="45">
        <v>31339293</v>
      </c>
      <c r="I16" s="22">
        <f t="shared" si="0"/>
        <v>51.71333857206471</v>
      </c>
      <c r="J16" s="23">
        <f t="shared" si="1"/>
        <v>20.23266146799749</v>
      </c>
      <c r="K16" s="2"/>
    </row>
    <row r="17" spans="1:11" ht="12.75">
      <c r="A17" s="5"/>
      <c r="B17" s="21" t="s">
        <v>24</v>
      </c>
      <c r="C17" s="43">
        <v>40587718</v>
      </c>
      <c r="D17" s="43">
        <v>40376684</v>
      </c>
      <c r="E17" s="43">
        <v>22243374</v>
      </c>
      <c r="F17" s="43">
        <v>40430210</v>
      </c>
      <c r="G17" s="44">
        <v>43697941</v>
      </c>
      <c r="H17" s="45">
        <v>45797413</v>
      </c>
      <c r="I17" s="29">
        <f t="shared" si="0"/>
        <v>81.76293758312025</v>
      </c>
      <c r="J17" s="30">
        <f t="shared" si="1"/>
        <v>27.21747184618255</v>
      </c>
      <c r="K17" s="2"/>
    </row>
    <row r="18" spans="1:11" ht="12.75">
      <c r="A18" s="5"/>
      <c r="B18" s="24" t="s">
        <v>25</v>
      </c>
      <c r="C18" s="46">
        <v>121195238</v>
      </c>
      <c r="D18" s="46">
        <v>115708186</v>
      </c>
      <c r="E18" s="46">
        <v>79058791</v>
      </c>
      <c r="F18" s="46">
        <v>122535353</v>
      </c>
      <c r="G18" s="47">
        <v>129494608</v>
      </c>
      <c r="H18" s="48">
        <v>137494453</v>
      </c>
      <c r="I18" s="25">
        <f t="shared" si="0"/>
        <v>54.9926977760133</v>
      </c>
      <c r="J18" s="26">
        <f t="shared" si="1"/>
        <v>20.25736112513887</v>
      </c>
      <c r="K18" s="2"/>
    </row>
    <row r="19" spans="1:11" ht="23.25" customHeight="1">
      <c r="A19" s="31"/>
      <c r="B19" s="32" t="s">
        <v>26</v>
      </c>
      <c r="C19" s="52">
        <v>-11347604</v>
      </c>
      <c r="D19" s="52">
        <v>-13976323</v>
      </c>
      <c r="E19" s="52">
        <v>-10622091</v>
      </c>
      <c r="F19" s="53">
        <v>-16280236</v>
      </c>
      <c r="G19" s="54">
        <v>-16153879</v>
      </c>
      <c r="H19" s="55">
        <v>-17698579</v>
      </c>
      <c r="I19" s="33">
        <f t="shared" si="0"/>
        <v>53.26771348503794</v>
      </c>
      <c r="J19" s="34">
        <f t="shared" si="1"/>
        <v>18.55215704528217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3373000</v>
      </c>
      <c r="D23" s="43">
        <v>1894000</v>
      </c>
      <c r="E23" s="43">
        <v>1843219</v>
      </c>
      <c r="F23" s="43">
        <v>881000</v>
      </c>
      <c r="G23" s="44">
        <v>0</v>
      </c>
      <c r="H23" s="45">
        <v>0</v>
      </c>
      <c r="I23" s="38">
        <f t="shared" si="0"/>
        <v>-52.20318366943917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52063000</v>
      </c>
      <c r="D24" s="43">
        <v>88130000</v>
      </c>
      <c r="E24" s="43">
        <v>76138290</v>
      </c>
      <c r="F24" s="43">
        <v>66326000</v>
      </c>
      <c r="G24" s="44">
        <v>30168000</v>
      </c>
      <c r="H24" s="45">
        <v>41953000</v>
      </c>
      <c r="I24" s="38">
        <f t="shared" si="0"/>
        <v>-12.887457808679448</v>
      </c>
      <c r="J24" s="23">
        <f t="shared" si="1"/>
        <v>-18.017724621027188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55436000</v>
      </c>
      <c r="D26" s="46">
        <v>90024000</v>
      </c>
      <c r="E26" s="46">
        <v>77981509</v>
      </c>
      <c r="F26" s="46">
        <v>67207000</v>
      </c>
      <c r="G26" s="47">
        <v>30168000</v>
      </c>
      <c r="H26" s="48">
        <v>41953000</v>
      </c>
      <c r="I26" s="25">
        <f t="shared" si="0"/>
        <v>-13.816748532014177</v>
      </c>
      <c r="J26" s="26">
        <f t="shared" si="1"/>
        <v>-18.668809563851262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41603000</v>
      </c>
      <c r="D28" s="43">
        <v>77503000</v>
      </c>
      <c r="E28" s="43">
        <v>66951333</v>
      </c>
      <c r="F28" s="43">
        <v>55100000</v>
      </c>
      <c r="G28" s="44">
        <v>15000000</v>
      </c>
      <c r="H28" s="45">
        <v>15000000</v>
      </c>
      <c r="I28" s="38">
        <f t="shared" si="0"/>
        <v>-17.701414548385465</v>
      </c>
      <c r="J28" s="23">
        <f t="shared" si="1"/>
        <v>-39.26430433145629</v>
      </c>
      <c r="K28" s="2"/>
    </row>
    <row r="29" spans="1:11" ht="12.75">
      <c r="A29" s="9"/>
      <c r="B29" s="21" t="s">
        <v>35</v>
      </c>
      <c r="C29" s="43">
        <v>700000</v>
      </c>
      <c r="D29" s="43">
        <v>700000</v>
      </c>
      <c r="E29" s="43">
        <v>699999</v>
      </c>
      <c r="F29" s="43">
        <v>1500000</v>
      </c>
      <c r="G29" s="44">
        <v>5000000</v>
      </c>
      <c r="H29" s="45">
        <v>6000000</v>
      </c>
      <c r="I29" s="38">
        <f t="shared" si="0"/>
        <v>114.28602040860056</v>
      </c>
      <c r="J29" s="23">
        <f t="shared" si="1"/>
        <v>104.65291907258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1300000</v>
      </c>
      <c r="D31" s="43">
        <v>1927497</v>
      </c>
      <c r="E31" s="43">
        <v>1676085</v>
      </c>
      <c r="F31" s="43">
        <v>3845351</v>
      </c>
      <c r="G31" s="44">
        <v>10168000</v>
      </c>
      <c r="H31" s="45">
        <v>10493000</v>
      </c>
      <c r="I31" s="38">
        <f t="shared" si="0"/>
        <v>129.42458168887617</v>
      </c>
      <c r="J31" s="23">
        <f t="shared" si="1"/>
        <v>84.30390814433851</v>
      </c>
      <c r="K31" s="2"/>
    </row>
    <row r="32" spans="1:11" ht="12.75">
      <c r="A32" s="9"/>
      <c r="B32" s="21" t="s">
        <v>31</v>
      </c>
      <c r="C32" s="43">
        <v>11833000</v>
      </c>
      <c r="D32" s="43">
        <v>9893503</v>
      </c>
      <c r="E32" s="43">
        <v>8654092</v>
      </c>
      <c r="F32" s="43">
        <v>6761649</v>
      </c>
      <c r="G32" s="44">
        <v>0</v>
      </c>
      <c r="H32" s="45">
        <v>10460000</v>
      </c>
      <c r="I32" s="38">
        <f t="shared" si="0"/>
        <v>-21.86760898774822</v>
      </c>
      <c r="J32" s="23">
        <f t="shared" si="1"/>
        <v>6.521365634053433</v>
      </c>
      <c r="K32" s="2"/>
    </row>
    <row r="33" spans="1:11" ht="13.5" thickBot="1">
      <c r="A33" s="9"/>
      <c r="B33" s="39" t="s">
        <v>38</v>
      </c>
      <c r="C33" s="59">
        <v>55436000</v>
      </c>
      <c r="D33" s="59">
        <v>90024000</v>
      </c>
      <c r="E33" s="59">
        <v>77981509</v>
      </c>
      <c r="F33" s="59">
        <v>67207000</v>
      </c>
      <c r="G33" s="60">
        <v>30168000</v>
      </c>
      <c r="H33" s="61">
        <v>41953000</v>
      </c>
      <c r="I33" s="40">
        <f t="shared" si="0"/>
        <v>-13.816748532014177</v>
      </c>
      <c r="J33" s="41">
        <f t="shared" si="1"/>
        <v>-18.668809563851262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2020-11-03T18:40:16Z</dcterms:created>
  <dcterms:modified xsi:type="dcterms:W3CDTF">2020-11-03T18:41:12Z</dcterms:modified>
  <cp:category/>
  <cp:version/>
  <cp:contentType/>
  <cp:contentStatus/>
</cp:coreProperties>
</file>